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firstSheet="2" activeTab="2"/>
  </bookViews>
  <sheets>
    <sheet name="2.1.2" sheetId="2" state="hidden" r:id="rId1"/>
    <sheet name="new" sheetId="3" state="hidden" r:id="rId2"/>
    <sheet name="2.1.2 SSR" sheetId="4" r:id="rId3"/>
  </sheets>
  <calcPr calcId="124519" calcMode="manual"/>
  <extLst>
    <ext uri="GoogleSheetsCustomDataVersion1">
      <go:sheetsCustomData xmlns:go="http://customooxmlschemas.google.com/" r:id="" roundtripDataSignature="AMtx7miD5TNVhNCD72vBjTv7sMiad3vdOg=="/>
    </ext>
  </extLst>
</workbook>
</file>

<file path=xl/calcChain.xml><?xml version="1.0" encoding="utf-8"?>
<calcChain xmlns="http://schemas.openxmlformats.org/spreadsheetml/2006/main">
  <c r="F116" i="4"/>
  <c r="C115"/>
  <c r="D115"/>
  <c r="E115"/>
  <c r="F115"/>
  <c r="G115"/>
  <c r="H115"/>
  <c r="I115"/>
  <c r="J115"/>
  <c r="K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B115"/>
  <c r="F94"/>
  <c r="C93"/>
  <c r="D93"/>
  <c r="E93"/>
  <c r="F93"/>
  <c r="G93"/>
  <c r="H93"/>
  <c r="I93"/>
  <c r="J93"/>
  <c r="K93"/>
  <c r="B93"/>
  <c r="B71"/>
  <c r="C71"/>
  <c r="D71"/>
  <c r="F71"/>
  <c r="G71"/>
  <c r="H71"/>
  <c r="I71"/>
  <c r="J71"/>
  <c r="K71"/>
  <c r="L71"/>
  <c r="M71"/>
  <c r="N71"/>
  <c r="O71"/>
  <c r="P71"/>
  <c r="Q71"/>
  <c r="R71"/>
  <c r="T71"/>
  <c r="U71"/>
  <c r="V71"/>
  <c r="W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J49"/>
  <c r="K49"/>
  <c r="C49"/>
  <c r="D49"/>
  <c r="E49"/>
  <c r="F49"/>
  <c r="G49"/>
  <c r="H49"/>
  <c r="I49"/>
  <c r="B49"/>
  <c r="Y116"/>
  <c r="S114"/>
  <c r="S113"/>
  <c r="X112"/>
  <c r="S112"/>
  <c r="X111"/>
  <c r="S111"/>
  <c r="X110"/>
  <c r="S110"/>
  <c r="X109"/>
  <c r="S109"/>
  <c r="N109"/>
  <c r="X108"/>
  <c r="S108"/>
  <c r="X107"/>
  <c r="S105"/>
  <c r="L105"/>
  <c r="S104"/>
  <c r="L104"/>
  <c r="S103"/>
  <c r="L103"/>
  <c r="S102"/>
  <c r="L102"/>
  <c r="S101"/>
  <c r="L101"/>
  <c r="S100"/>
  <c r="L100"/>
  <c r="S99"/>
  <c r="L99"/>
  <c r="S98"/>
  <c r="L98"/>
  <c r="S97"/>
  <c r="L97"/>
  <c r="Y94"/>
  <c r="S92"/>
  <c r="S91"/>
  <c r="X90"/>
  <c r="S90"/>
  <c r="X89"/>
  <c r="S89"/>
  <c r="X88"/>
  <c r="S88"/>
  <c r="X87"/>
  <c r="S87"/>
  <c r="X86"/>
  <c r="S86"/>
  <c r="X85"/>
  <c r="S85"/>
  <c r="X84"/>
  <c r="S84"/>
  <c r="X83"/>
  <c r="S83"/>
  <c r="X82"/>
  <c r="S82"/>
  <c r="X81"/>
  <c r="S81"/>
  <c r="X80"/>
  <c r="S80"/>
  <c r="X79"/>
  <c r="S79"/>
  <c r="X78"/>
  <c r="S78"/>
  <c r="X77"/>
  <c r="S77"/>
  <c r="X76"/>
  <c r="S76"/>
  <c r="X75"/>
  <c r="S75"/>
  <c r="Y72"/>
  <c r="S70"/>
  <c r="S69"/>
  <c r="X68"/>
  <c r="S68"/>
  <c r="X67"/>
  <c r="X66"/>
  <c r="S66"/>
  <c r="X65"/>
  <c r="X64"/>
  <c r="S64"/>
  <c r="X63"/>
  <c r="S63"/>
  <c r="X62"/>
  <c r="S62"/>
  <c r="S61"/>
  <c r="E61"/>
  <c r="S60"/>
  <c r="E60"/>
  <c r="S59"/>
  <c r="E59"/>
  <c r="S58"/>
  <c r="E58"/>
  <c r="S57"/>
  <c r="E57"/>
  <c r="S56"/>
  <c r="E56"/>
  <c r="S55"/>
  <c r="E55"/>
  <c r="S54"/>
  <c r="E54"/>
  <c r="S53"/>
  <c r="E53"/>
  <c r="E71" s="1"/>
  <c r="S52"/>
  <c r="Y50"/>
  <c r="X48"/>
  <c r="S48"/>
  <c r="S47"/>
  <c r="S46"/>
  <c r="X45"/>
  <c r="S45"/>
  <c r="R45"/>
  <c r="Q45"/>
  <c r="P45"/>
  <c r="O45"/>
  <c r="N45"/>
  <c r="X44"/>
  <c r="S44"/>
  <c r="X43"/>
  <c r="S43"/>
  <c r="X42"/>
  <c r="S42"/>
  <c r="X41"/>
  <c r="S41"/>
  <c r="X40"/>
  <c r="S40"/>
  <c r="X39"/>
  <c r="S39"/>
  <c r="S38"/>
  <c r="S37"/>
  <c r="S36"/>
  <c r="S35"/>
  <c r="S34"/>
  <c r="S33"/>
  <c r="S32"/>
  <c r="S31"/>
  <c r="S30"/>
  <c r="S29"/>
  <c r="S27"/>
  <c r="U26"/>
  <c r="L26"/>
  <c r="Y25"/>
  <c r="U25"/>
  <c r="T25"/>
  <c r="L25"/>
  <c r="K25"/>
  <c r="J25"/>
  <c r="I25"/>
  <c r="H25"/>
  <c r="G25"/>
  <c r="F25"/>
  <c r="E25"/>
  <c r="D25"/>
  <c r="C25"/>
  <c r="B25"/>
  <c r="X24"/>
  <c r="S24"/>
  <c r="S23"/>
  <c r="S22"/>
  <c r="X21"/>
  <c r="S21"/>
  <c r="X20"/>
  <c r="S20"/>
  <c r="X19"/>
  <c r="S19"/>
  <c r="X18"/>
  <c r="S18"/>
  <c r="X17"/>
  <c r="S17"/>
  <c r="X16"/>
  <c r="S16"/>
  <c r="X15"/>
  <c r="S14"/>
  <c r="S13"/>
  <c r="S12"/>
  <c r="S11"/>
  <c r="S10"/>
  <c r="S9"/>
  <c r="S8"/>
  <c r="S7"/>
  <c r="S6"/>
  <c r="S5"/>
  <c r="J123" i="3"/>
  <c r="K124" s="1"/>
  <c r="I123"/>
  <c r="I124" s="1"/>
  <c r="H123"/>
  <c r="G123"/>
  <c r="F123"/>
  <c r="E123"/>
  <c r="D123"/>
  <c r="C123"/>
  <c r="D124" s="1"/>
  <c r="E124" s="1"/>
  <c r="B123"/>
  <c r="K112"/>
  <c r="J112"/>
  <c r="I112"/>
  <c r="H112"/>
  <c r="I113" s="1"/>
  <c r="G112"/>
  <c r="E112"/>
  <c r="D112"/>
  <c r="D113" s="1"/>
  <c r="E113" s="1"/>
  <c r="C112"/>
  <c r="B112"/>
  <c r="L111"/>
  <c r="L110"/>
  <c r="L109"/>
  <c r="L108"/>
  <c r="L107"/>
  <c r="L106"/>
  <c r="L105"/>
  <c r="L104"/>
  <c r="L103"/>
  <c r="K100"/>
  <c r="J100"/>
  <c r="I100"/>
  <c r="H100"/>
  <c r="G100"/>
  <c r="K101" s="1"/>
  <c r="F100"/>
  <c r="E100"/>
  <c r="E101" s="1"/>
  <c r="D100"/>
  <c r="D101" s="1"/>
  <c r="F101" s="1"/>
  <c r="C100"/>
  <c r="B100"/>
  <c r="E90"/>
  <c r="K89"/>
  <c r="J89"/>
  <c r="I89"/>
  <c r="H89"/>
  <c r="G89"/>
  <c r="I90" s="1"/>
  <c r="F89"/>
  <c r="E89"/>
  <c r="D89"/>
  <c r="C89"/>
  <c r="B89"/>
  <c r="D90" s="1"/>
  <c r="L88"/>
  <c r="L87"/>
  <c r="L86"/>
  <c r="L85"/>
  <c r="L84"/>
  <c r="L83"/>
  <c r="L82"/>
  <c r="L81"/>
  <c r="L80"/>
  <c r="F78"/>
  <c r="K77"/>
  <c r="J77"/>
  <c r="I77"/>
  <c r="H77"/>
  <c r="G77"/>
  <c r="I78" s="1"/>
  <c r="E77"/>
  <c r="E78" s="1"/>
  <c r="D77"/>
  <c r="D78" s="1"/>
  <c r="C77"/>
  <c r="B77"/>
  <c r="K66"/>
  <c r="J66"/>
  <c r="I66"/>
  <c r="H66"/>
  <c r="K67" s="1"/>
  <c r="G66"/>
  <c r="I67" s="1"/>
  <c r="F66"/>
  <c r="E66"/>
  <c r="E67" s="1"/>
  <c r="D66"/>
  <c r="C66"/>
  <c r="D67" s="1"/>
  <c r="B66"/>
  <c r="L65"/>
  <c r="L64"/>
  <c r="L63"/>
  <c r="L62"/>
  <c r="L61"/>
  <c r="L60"/>
  <c r="L59"/>
  <c r="L58"/>
  <c r="L57"/>
  <c r="K54"/>
  <c r="J54"/>
  <c r="I54"/>
  <c r="H54"/>
  <c r="G54"/>
  <c r="I55" s="1"/>
  <c r="E54"/>
  <c r="D54"/>
  <c r="C54"/>
  <c r="B54"/>
  <c r="D55" s="1"/>
  <c r="D43"/>
  <c r="E43" s="1"/>
  <c r="K42"/>
  <c r="J42"/>
  <c r="I42"/>
  <c r="H42"/>
  <c r="K43" s="1"/>
  <c r="G42"/>
  <c r="I43" s="1"/>
  <c r="F42"/>
  <c r="E42"/>
  <c r="L41"/>
  <c r="L40"/>
  <c r="L39"/>
  <c r="L38"/>
  <c r="L37"/>
  <c r="L36"/>
  <c r="L35"/>
  <c r="L34"/>
  <c r="L33"/>
  <c r="L32"/>
  <c r="K28"/>
  <c r="J28"/>
  <c r="I28"/>
  <c r="H28"/>
  <c r="G28"/>
  <c r="I29" s="1"/>
  <c r="F28"/>
  <c r="E28"/>
  <c r="E29" s="1"/>
  <c r="D28"/>
  <c r="D29" s="1"/>
  <c r="N29" s="1"/>
  <c r="C28"/>
  <c r="B28"/>
  <c r="K15"/>
  <c r="J15"/>
  <c r="I15"/>
  <c r="H15"/>
  <c r="G15"/>
  <c r="K16" s="1"/>
  <c r="E15"/>
  <c r="D15"/>
  <c r="D16" s="1"/>
  <c r="E16" s="1"/>
  <c r="C15"/>
  <c r="B15"/>
  <c r="L14"/>
  <c r="L13"/>
  <c r="L12"/>
  <c r="L11"/>
  <c r="L10"/>
  <c r="L9"/>
  <c r="L8"/>
  <c r="L7"/>
  <c r="L6"/>
  <c r="L5"/>
  <c r="R124" i="2"/>
  <c r="J123"/>
  <c r="I123"/>
  <c r="H123"/>
  <c r="G123"/>
  <c r="F123"/>
  <c r="E123"/>
  <c r="D123"/>
  <c r="C123"/>
  <c r="B123"/>
  <c r="L122"/>
  <c r="L121"/>
  <c r="Q120"/>
  <c r="L120"/>
  <c r="Q119"/>
  <c r="L119"/>
  <c r="Q118"/>
  <c r="L118"/>
  <c r="Q117"/>
  <c r="L117"/>
  <c r="Q116"/>
  <c r="L116"/>
  <c r="Q115"/>
  <c r="Q124" s="1"/>
  <c r="K114"/>
  <c r="K112"/>
  <c r="I112"/>
  <c r="I113" s="1"/>
  <c r="H112"/>
  <c r="G112"/>
  <c r="L112" s="1"/>
  <c r="E112"/>
  <c r="D112"/>
  <c r="D113" s="1"/>
  <c r="E113" s="1"/>
  <c r="C112"/>
  <c r="B112"/>
  <c r="L111"/>
  <c r="L110"/>
  <c r="L109"/>
  <c r="L108"/>
  <c r="L107"/>
  <c r="L106"/>
  <c r="L105"/>
  <c r="L104"/>
  <c r="J103"/>
  <c r="J112" s="1"/>
  <c r="R101"/>
  <c r="K100"/>
  <c r="J100"/>
  <c r="I100"/>
  <c r="H100"/>
  <c r="G100"/>
  <c r="F100"/>
  <c r="E100"/>
  <c r="E101" s="1"/>
  <c r="D100"/>
  <c r="C100"/>
  <c r="B100"/>
  <c r="L99"/>
  <c r="L98"/>
  <c r="Q97"/>
  <c r="L97"/>
  <c r="Q96"/>
  <c r="L96"/>
  <c r="Q95"/>
  <c r="L95"/>
  <c r="Q94"/>
  <c r="L94"/>
  <c r="Q93"/>
  <c r="L93"/>
  <c r="Q92"/>
  <c r="L92"/>
  <c r="Q91"/>
  <c r="L91"/>
  <c r="E90"/>
  <c r="L101" s="1"/>
  <c r="L89"/>
  <c r="K89"/>
  <c r="J89"/>
  <c r="I89"/>
  <c r="H89"/>
  <c r="G89"/>
  <c r="K90" s="1"/>
  <c r="F89"/>
  <c r="E89"/>
  <c r="D89"/>
  <c r="C89"/>
  <c r="B89"/>
  <c r="D90" s="1"/>
  <c r="Q88"/>
  <c r="L88"/>
  <c r="Q87"/>
  <c r="L87"/>
  <c r="Q86"/>
  <c r="L86"/>
  <c r="Q85"/>
  <c r="L85"/>
  <c r="Q84"/>
  <c r="L84"/>
  <c r="Q83"/>
  <c r="L83"/>
  <c r="Q82"/>
  <c r="L82"/>
  <c r="Q81"/>
  <c r="L81"/>
  <c r="Q80"/>
  <c r="L80"/>
  <c r="R78"/>
  <c r="F78"/>
  <c r="K77"/>
  <c r="J77"/>
  <c r="I77"/>
  <c r="H77"/>
  <c r="G77"/>
  <c r="E77"/>
  <c r="D77"/>
  <c r="C77"/>
  <c r="B77"/>
  <c r="L76"/>
  <c r="L75"/>
  <c r="Q74"/>
  <c r="L74"/>
  <c r="Q73"/>
  <c r="Q72"/>
  <c r="L72"/>
  <c r="Q71"/>
  <c r="Q70"/>
  <c r="L70"/>
  <c r="Q69"/>
  <c r="L69"/>
  <c r="Q68"/>
  <c r="L68"/>
  <c r="K66"/>
  <c r="J66"/>
  <c r="I66"/>
  <c r="H66"/>
  <c r="K67" s="1"/>
  <c r="G66"/>
  <c r="I67" s="1"/>
  <c r="F66"/>
  <c r="D66"/>
  <c r="D67" s="1"/>
  <c r="C66"/>
  <c r="B66"/>
  <c r="L65"/>
  <c r="E65"/>
  <c r="L64"/>
  <c r="E64"/>
  <c r="L63"/>
  <c r="E63"/>
  <c r="L62"/>
  <c r="E62"/>
  <c r="L61"/>
  <c r="E61"/>
  <c r="L60"/>
  <c r="E60"/>
  <c r="L59"/>
  <c r="E59"/>
  <c r="L58"/>
  <c r="E58"/>
  <c r="L57"/>
  <c r="L66" s="1"/>
  <c r="E57"/>
  <c r="E66" s="1"/>
  <c r="E67" s="1"/>
  <c r="R55"/>
  <c r="K54"/>
  <c r="J54"/>
  <c r="I54"/>
  <c r="H54"/>
  <c r="G54"/>
  <c r="E54"/>
  <c r="D54"/>
  <c r="C54"/>
  <c r="B54"/>
  <c r="Q53"/>
  <c r="L53"/>
  <c r="L52"/>
  <c r="L51"/>
  <c r="Q50"/>
  <c r="L50"/>
  <c r="Q49"/>
  <c r="L49"/>
  <c r="Q48"/>
  <c r="L48"/>
  <c r="Q47"/>
  <c r="L47"/>
  <c r="Q46"/>
  <c r="L46"/>
  <c r="Q45"/>
  <c r="L45"/>
  <c r="Q44"/>
  <c r="L44"/>
  <c r="D43"/>
  <c r="E43" s="1"/>
  <c r="K42"/>
  <c r="J42"/>
  <c r="I42"/>
  <c r="H42"/>
  <c r="G42"/>
  <c r="I43" s="1"/>
  <c r="F42"/>
  <c r="E42"/>
  <c r="L41"/>
  <c r="L40"/>
  <c r="L39"/>
  <c r="L38"/>
  <c r="L37"/>
  <c r="L36"/>
  <c r="L35"/>
  <c r="L34"/>
  <c r="L33"/>
  <c r="L32"/>
  <c r="L43" s="1"/>
  <c r="N29"/>
  <c r="K28"/>
  <c r="J28"/>
  <c r="I28"/>
  <c r="H28"/>
  <c r="G28"/>
  <c r="F28"/>
  <c r="E28"/>
  <c r="E29" s="1"/>
  <c r="D28"/>
  <c r="C28"/>
  <c r="B28"/>
  <c r="S27"/>
  <c r="Q27"/>
  <c r="L27"/>
  <c r="L26"/>
  <c r="L25"/>
  <c r="Q24"/>
  <c r="L24"/>
  <c r="Q23"/>
  <c r="L23"/>
  <c r="Q22"/>
  <c r="L22"/>
  <c r="Q21"/>
  <c r="L21"/>
  <c r="Q20"/>
  <c r="L20"/>
  <c r="Q19"/>
  <c r="L19"/>
  <c r="Q18"/>
  <c r="R15"/>
  <c r="R28" s="1"/>
  <c r="Q15"/>
  <c r="Q28" s="1"/>
  <c r="K15"/>
  <c r="J15"/>
  <c r="I15"/>
  <c r="H15"/>
  <c r="I16" s="1"/>
  <c r="G15"/>
  <c r="E15"/>
  <c r="D15"/>
  <c r="D16" s="1"/>
  <c r="E16" s="1"/>
  <c r="C15"/>
  <c r="B15"/>
  <c r="L14"/>
  <c r="L13"/>
  <c r="L12"/>
  <c r="L11"/>
  <c r="L10"/>
  <c r="L9"/>
  <c r="L8"/>
  <c r="L7"/>
  <c r="L6"/>
  <c r="L5"/>
  <c r="L16" s="1"/>
  <c r="X71" i="4" l="1"/>
  <c r="S71"/>
  <c r="F50"/>
  <c r="K50"/>
  <c r="K116"/>
  <c r="N46"/>
  <c r="U94"/>
  <c r="K94"/>
  <c r="F26"/>
  <c r="S26"/>
  <c r="S25" s="1"/>
  <c r="K26"/>
  <c r="X50"/>
  <c r="L50"/>
  <c r="I50"/>
  <c r="L49" s="1"/>
  <c r="X72"/>
  <c r="E72"/>
  <c r="S50"/>
  <c r="S49"/>
  <c r="X25"/>
  <c r="K72"/>
  <c r="X116"/>
  <c r="T72"/>
  <c r="X94"/>
  <c r="M116"/>
  <c r="S94"/>
  <c r="S93"/>
  <c r="Q55" i="2"/>
  <c r="I124"/>
  <c r="M124" s="1"/>
  <c r="I78"/>
  <c r="M78" s="1"/>
  <c r="K124"/>
  <c r="I29"/>
  <c r="M28" s="1"/>
  <c r="Q78"/>
  <c r="L29"/>
  <c r="L28" s="1"/>
  <c r="E55"/>
  <c r="L54" s="1"/>
  <c r="I55"/>
  <c r="M55" s="1"/>
  <c r="T27"/>
  <c r="K55"/>
  <c r="D78"/>
  <c r="N78" s="1"/>
  <c r="K78"/>
  <c r="K101"/>
  <c r="L56" s="1"/>
  <c r="D124"/>
  <c r="N124" s="1"/>
  <c r="D29"/>
  <c r="N28" s="1"/>
  <c r="K29"/>
  <c r="Q101"/>
  <c r="L55"/>
  <c r="E78"/>
  <c r="L78" s="1"/>
  <c r="D101"/>
  <c r="F101" s="1"/>
  <c r="L30"/>
  <c r="D55"/>
  <c r="N55" s="1"/>
  <c r="I90"/>
  <c r="L100"/>
  <c r="I101"/>
  <c r="L103"/>
  <c r="I16" i="3"/>
  <c r="M29" s="1"/>
  <c r="K55"/>
  <c r="L66"/>
  <c r="I101"/>
  <c r="L112"/>
  <c r="K16" i="2"/>
  <c r="K29" i="3"/>
  <c r="L42"/>
  <c r="K43" i="2"/>
  <c r="L77"/>
  <c r="E55" i="3"/>
  <c r="K78"/>
  <c r="L89"/>
  <c r="K90"/>
  <c r="L15"/>
  <c r="T50" i="4" l="1"/>
  <c r="T94"/>
  <c r="S72"/>
  <c r="L113"/>
  <c r="L115" s="1"/>
  <c r="L72"/>
  <c r="L94"/>
  <c r="T116"/>
  <c r="U50"/>
  <c r="U116"/>
  <c r="U72"/>
  <c r="L95"/>
  <c r="L116"/>
  <c r="S116"/>
  <c r="N101" i="2"/>
  <c r="E124"/>
  <c r="L124" s="1"/>
  <c r="M101"/>
</calcChain>
</file>

<file path=xl/sharedStrings.xml><?xml version="1.0" encoding="utf-8"?>
<sst xmlns="http://schemas.openxmlformats.org/spreadsheetml/2006/main" count="659" uniqueCount="83">
  <si>
    <t>2.1.2  Average percentage of seats filled against seats reserved for various categories (SC, ST, OBC, Divyangjan, etc. as per applicable reservation policy) during the last five years
( exclusive of supernumerary seats)   (20)</t>
  </si>
  <si>
    <t>2.1.1 Average enrolment Percentage (Average of last five years) (20)</t>
  </si>
  <si>
    <t>Year</t>
  </si>
  <si>
    <t>Number of  seats earmarked for reserved category as per GOI or State Government rule</t>
  </si>
  <si>
    <t>Number of students admitted from the reserved category</t>
  </si>
  <si>
    <t>Programme name</t>
  </si>
  <si>
    <t>Programme Code</t>
  </si>
  <si>
    <t>Number of seats sanctioned</t>
  </si>
  <si>
    <t>Number of Students admitted</t>
  </si>
  <si>
    <t>UG Reservation</t>
  </si>
  <si>
    <t>UG</t>
  </si>
  <si>
    <t>PG</t>
  </si>
  <si>
    <t>SC</t>
  </si>
  <si>
    <t>ST</t>
  </si>
  <si>
    <t>OBC</t>
  </si>
  <si>
    <t>Gen</t>
  </si>
  <si>
    <t>Others</t>
  </si>
  <si>
    <t>EP/Res</t>
  </si>
  <si>
    <t>Prog Code</t>
  </si>
  <si>
    <t>Sanctioned</t>
  </si>
  <si>
    <t>Admitted</t>
  </si>
  <si>
    <t>2014 - 15</t>
  </si>
  <si>
    <t>2018-19</t>
  </si>
  <si>
    <t>Year - 5 (2018-19)</t>
  </si>
  <si>
    <t>2015 - 16</t>
  </si>
  <si>
    <t>B.Com(Gen)</t>
  </si>
  <si>
    <t>1 foreigner</t>
  </si>
  <si>
    <t>B.Com(gen)</t>
  </si>
  <si>
    <t>2017 - 18</t>
  </si>
  <si>
    <t>B.Com(Comp)</t>
  </si>
  <si>
    <t>B.Com(comp)</t>
  </si>
  <si>
    <t>2018 - 19</t>
  </si>
  <si>
    <t>B.Com(Comp Appli)</t>
  </si>
  <si>
    <t>B.Com(comp appli)</t>
  </si>
  <si>
    <t>B.A.(EPP)</t>
  </si>
  <si>
    <t>B.A.(PPP)</t>
  </si>
  <si>
    <t>B.Sc(MPC)</t>
  </si>
  <si>
    <t>B.Sc(BZC)</t>
  </si>
  <si>
    <t>B.Sc(MSCs)</t>
  </si>
  <si>
    <t>B.Sc(MECs)</t>
  </si>
  <si>
    <t>B.Sc(MPCs)</t>
  </si>
  <si>
    <t xml:space="preserve">SC </t>
  </si>
  <si>
    <t xml:space="preserve">ST </t>
  </si>
  <si>
    <t>Total</t>
  </si>
  <si>
    <t>TOTAL</t>
  </si>
  <si>
    <t>M.B.A</t>
  </si>
  <si>
    <t>M.C.A</t>
  </si>
  <si>
    <t>M.A(Telugu)</t>
  </si>
  <si>
    <t>M.Com.</t>
  </si>
  <si>
    <t>M.Sc(Computer science)</t>
  </si>
  <si>
    <t>M.Sc(Mathematics)</t>
  </si>
  <si>
    <t>M.Sc(Chemistry)</t>
  </si>
  <si>
    <t>M.Sc(Computer Science)</t>
  </si>
  <si>
    <t>M.Sc(Physics)</t>
  </si>
  <si>
    <t>M.Sc(Biotechnology)</t>
  </si>
  <si>
    <t>M.Sc(Applied Mathematics)</t>
  </si>
  <si>
    <t>Grand Total</t>
  </si>
  <si>
    <t>2017-18</t>
  </si>
  <si>
    <t>Year - 4  (2017-18)</t>
  </si>
  <si>
    <t>2016-17</t>
  </si>
  <si>
    <t>2015-16</t>
  </si>
  <si>
    <t>2014-15</t>
  </si>
  <si>
    <t>Sanctioned students (GOI)</t>
  </si>
  <si>
    <t>Admitted Students</t>
  </si>
  <si>
    <t>Percentage</t>
  </si>
  <si>
    <t>M.Sc(Applied Maths)</t>
  </si>
  <si>
    <t>Year - 3   (2016-17)</t>
  </si>
  <si>
    <t>Year - 2  (2015-16)</t>
  </si>
  <si>
    <t>Year - 1  (2014-15)</t>
  </si>
  <si>
    <t xml:space="preserve">M.A Telugu </t>
  </si>
  <si>
    <t>MCom</t>
  </si>
  <si>
    <t>M.Sc Mathematics</t>
  </si>
  <si>
    <t>M.Sc Physics</t>
  </si>
  <si>
    <t>M.Sc Chemistry</t>
  </si>
  <si>
    <t>M.Sc BioTech</t>
  </si>
  <si>
    <t>M.Sc Comp.Sci</t>
  </si>
  <si>
    <t>MBA</t>
  </si>
  <si>
    <t>MCA</t>
  </si>
  <si>
    <t>M.Sc Appl.Mathematics</t>
  </si>
  <si>
    <t>total admitted</t>
  </si>
  <si>
    <t>1(PH)</t>
  </si>
  <si>
    <t>-</t>
  </si>
  <si>
    <t>2(PH)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</si>
</sst>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2"/>
      <color theme="1"/>
      <name val="Times New Roman"/>
    </font>
    <font>
      <b/>
      <sz val="11"/>
      <color theme="1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2"/>
      <color rgb="FF000000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sz val="11"/>
      <color rgb="FF000000"/>
      <name val="Docs-Calibri"/>
    </font>
    <font>
      <sz val="11"/>
      <color rgb="FF000000"/>
      <name val="Arial"/>
    </font>
    <font>
      <sz val="12"/>
      <color rgb="FF000000"/>
      <name val="Arial"/>
    </font>
    <font>
      <b/>
      <sz val="12"/>
      <color rgb="FF000000"/>
      <name val="Calibri"/>
    </font>
    <font>
      <sz val="12"/>
      <color theme="1"/>
      <name val="Arial"/>
    </font>
    <font>
      <b/>
      <sz val="12"/>
      <color rgb="FF000000"/>
      <name val="Times New Roman"/>
    </font>
    <font>
      <b/>
      <sz val="12"/>
      <color rgb="FFFF0000"/>
      <name val="Times New Roman"/>
    </font>
    <font>
      <sz val="11"/>
      <color theme="1"/>
      <name val="Arial"/>
    </font>
    <font>
      <sz val="11"/>
      <color rgb="FFFF0000"/>
      <name val="Calibri"/>
    </font>
    <font>
      <b/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0" fontId="0" fillId="0" borderId="2" xfId="0" applyFont="1" applyBorder="1" applyAlignme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2" xfId="0" applyFont="1" applyBorder="1" applyAlignment="1"/>
    <xf numFmtId="0" fontId="9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2" fillId="0" borderId="2" xfId="0" applyFont="1" applyBorder="1" applyAlignment="1"/>
    <xf numFmtId="0" fontId="8" fillId="2" borderId="0" xfId="0" applyFont="1" applyFill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3" fillId="5" borderId="0" xfId="0" applyFont="1" applyFill="1"/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/>
    <xf numFmtId="0" fontId="9" fillId="0" borderId="2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2" borderId="0" xfId="0" applyFont="1" applyFill="1" applyAlignment="1"/>
    <xf numFmtId="0" fontId="9" fillId="2" borderId="0" xfId="0" applyFont="1" applyFill="1" applyAlignment="1"/>
    <xf numFmtId="0" fontId="9" fillId="0" borderId="0" xfId="0" applyFont="1" applyAlignment="1"/>
    <xf numFmtId="0" fontId="8" fillId="0" borderId="2" xfId="0" applyFont="1" applyBorder="1" applyAlignment="1">
      <alignment horizontal="right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9" fontId="13" fillId="0" borderId="2" xfId="0" applyNumberFormat="1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wrapText="1"/>
    </xf>
    <xf numFmtId="0" fontId="3" fillId="2" borderId="0" xfId="0" applyFont="1" applyFill="1"/>
    <xf numFmtId="0" fontId="8" fillId="0" borderId="0" xfId="0" applyFont="1" applyAlignment="1">
      <alignment horizontal="center"/>
    </xf>
    <xf numFmtId="0" fontId="3" fillId="2" borderId="0" xfId="0" applyFont="1" applyFill="1" applyAlignment="1"/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wrapText="1"/>
    </xf>
    <xf numFmtId="0" fontId="9" fillId="0" borderId="2" xfId="0" applyFont="1" applyBorder="1" applyAlignment="1"/>
    <xf numFmtId="0" fontId="8" fillId="0" borderId="8" xfId="0" applyFont="1" applyBorder="1"/>
    <xf numFmtId="0" fontId="9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4" borderId="2" xfId="0" applyFont="1" applyFill="1" applyBorder="1" applyAlignment="1"/>
    <xf numFmtId="0" fontId="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16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0" fontId="18" fillId="0" borderId="0" xfId="0" applyFont="1" applyAlignment="1">
      <alignment horizontal="right"/>
    </xf>
    <xf numFmtId="0" fontId="18" fillId="0" borderId="2" xfId="0" applyFont="1" applyBorder="1" applyAlignment="1">
      <alignment horizontal="right"/>
    </xf>
    <xf numFmtId="0" fontId="19" fillId="0" borderId="2" xfId="0" applyFont="1" applyBorder="1" applyAlignment="1"/>
    <xf numFmtId="0" fontId="4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20" fillId="0" borderId="2" xfId="0" applyFont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0" fontId="2" fillId="0" borderId="7" xfId="0" applyFont="1" applyBorder="1"/>
    <xf numFmtId="0" fontId="4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4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10" fillId="0" borderId="2" xfId="0" applyFont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0" fontId="8" fillId="0" borderId="0" xfId="0" applyNumberFormat="1" applyFont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14" fillId="0" borderId="2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3"/>
  <sheetViews>
    <sheetView workbookViewId="0"/>
  </sheetViews>
  <sheetFormatPr defaultColWidth="14.42578125" defaultRowHeight="15" customHeight="1"/>
  <cols>
    <col min="1" max="1" width="16.85546875" customWidth="1"/>
    <col min="2" max="2" width="5.42578125" customWidth="1"/>
    <col min="3" max="3" width="6.85546875" customWidth="1"/>
    <col min="4" max="4" width="7.85546875" customWidth="1"/>
    <col min="5" max="5" width="8.28515625" customWidth="1"/>
    <col min="6" max="6" width="10.42578125" customWidth="1"/>
    <col min="7" max="7" width="5.85546875" customWidth="1"/>
    <col min="8" max="9" width="6.140625" customWidth="1"/>
    <col min="10" max="10" width="5.140625" customWidth="1"/>
    <col min="11" max="11" width="6.85546875" customWidth="1"/>
    <col min="12" max="12" width="5.5703125" customWidth="1"/>
    <col min="13" max="13" width="5.42578125" customWidth="1"/>
    <col min="14" max="14" width="8" customWidth="1"/>
    <col min="15" max="15" width="19.7109375" customWidth="1"/>
    <col min="16" max="16" width="8.7109375" customWidth="1"/>
    <col min="17" max="17" width="9.85546875" customWidth="1"/>
    <col min="18" max="18" width="8.28515625" customWidth="1"/>
    <col min="19" max="24" width="8" customWidth="1"/>
    <col min="25" max="25" width="10.85546875" customWidth="1"/>
    <col min="26" max="34" width="8" customWidth="1"/>
  </cols>
  <sheetData>
    <row r="1" spans="1:29" ht="42.7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2"/>
      <c r="O1" s="3" t="s">
        <v>1</v>
      </c>
      <c r="P1" s="4"/>
      <c r="Q1" s="5"/>
      <c r="R1" s="5"/>
      <c r="S1" s="2"/>
      <c r="Z1" s="6"/>
      <c r="AA1" s="6"/>
      <c r="AC1" s="6"/>
    </row>
    <row r="2" spans="1:29" ht="45" customHeight="1">
      <c r="A2" s="121" t="s">
        <v>2</v>
      </c>
      <c r="B2" s="123" t="s">
        <v>3</v>
      </c>
      <c r="C2" s="117"/>
      <c r="D2" s="117"/>
      <c r="E2" s="117"/>
      <c r="F2" s="118"/>
      <c r="G2" s="124" t="s">
        <v>4</v>
      </c>
      <c r="H2" s="117"/>
      <c r="I2" s="117"/>
      <c r="J2" s="117"/>
      <c r="K2" s="118"/>
      <c r="M2" s="7" t="s">
        <v>3</v>
      </c>
      <c r="O2" s="8" t="s">
        <v>5</v>
      </c>
      <c r="P2" s="9" t="s">
        <v>6</v>
      </c>
      <c r="Q2" s="9" t="s">
        <v>7</v>
      </c>
      <c r="R2" s="9" t="s">
        <v>8</v>
      </c>
      <c r="S2" s="2"/>
      <c r="Z2" s="6" t="s">
        <v>9</v>
      </c>
      <c r="AA2" s="6" t="s">
        <v>10</v>
      </c>
      <c r="AC2" s="6" t="s">
        <v>11</v>
      </c>
    </row>
    <row r="3" spans="1:29" ht="15.75">
      <c r="A3" s="122"/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M3" s="12" t="s">
        <v>17</v>
      </c>
      <c r="O3" s="13"/>
      <c r="P3" s="14" t="s">
        <v>18</v>
      </c>
      <c r="Q3" s="14" t="s">
        <v>19</v>
      </c>
      <c r="R3" s="15" t="s">
        <v>20</v>
      </c>
      <c r="S3" s="2"/>
      <c r="Y3" s="16" t="s">
        <v>21</v>
      </c>
      <c r="Z3" s="6">
        <v>527</v>
      </c>
      <c r="AA3" s="6">
        <v>947</v>
      </c>
      <c r="AC3" s="6">
        <v>311</v>
      </c>
    </row>
    <row r="4" spans="1:29" ht="15.75">
      <c r="A4" s="95" t="s">
        <v>22</v>
      </c>
      <c r="B4" s="17"/>
      <c r="C4" s="18"/>
      <c r="D4" s="18"/>
      <c r="E4" s="18"/>
      <c r="F4" s="18"/>
      <c r="G4" s="19"/>
      <c r="H4" s="19"/>
      <c r="I4" s="19"/>
      <c r="J4" s="19"/>
      <c r="K4" s="19"/>
      <c r="M4" s="2"/>
      <c r="O4" s="116" t="s">
        <v>23</v>
      </c>
      <c r="P4" s="117"/>
      <c r="Q4" s="117"/>
      <c r="R4" s="118"/>
      <c r="Y4" s="16" t="s">
        <v>24</v>
      </c>
      <c r="Z4" s="6">
        <v>538</v>
      </c>
      <c r="AA4" s="6">
        <v>1026</v>
      </c>
      <c r="AC4" s="6">
        <v>354</v>
      </c>
    </row>
    <row r="5" spans="1:29" ht="15.75">
      <c r="A5" s="96" t="s">
        <v>27</v>
      </c>
      <c r="B5" s="18">
        <v>9</v>
      </c>
      <c r="C5" s="18">
        <v>4</v>
      </c>
      <c r="D5" s="18">
        <v>17</v>
      </c>
      <c r="E5" s="18">
        <v>30</v>
      </c>
      <c r="F5" s="21">
        <v>0</v>
      </c>
      <c r="G5" s="22">
        <v>16</v>
      </c>
      <c r="H5" s="22">
        <v>4</v>
      </c>
      <c r="I5" s="22">
        <v>29</v>
      </c>
      <c r="J5" s="22">
        <v>7</v>
      </c>
      <c r="K5" s="23">
        <v>4</v>
      </c>
      <c r="L5" s="16">
        <f t="shared" ref="L5:L14" si="0">G5+H5+I5+J5+K5</f>
        <v>60</v>
      </c>
      <c r="M5" s="2"/>
      <c r="N5" s="24" t="s">
        <v>26</v>
      </c>
      <c r="O5" s="5" t="s">
        <v>27</v>
      </c>
      <c r="P5" s="25">
        <v>401</v>
      </c>
      <c r="Q5" s="26">
        <v>60</v>
      </c>
      <c r="R5" s="26">
        <v>60</v>
      </c>
      <c r="Y5" s="16" t="s">
        <v>28</v>
      </c>
      <c r="Z5" s="6">
        <v>602</v>
      </c>
      <c r="AA5" s="6">
        <v>793</v>
      </c>
      <c r="AC5" s="6">
        <v>389</v>
      </c>
    </row>
    <row r="6" spans="1:29" ht="15.75">
      <c r="A6" s="96" t="s">
        <v>30</v>
      </c>
      <c r="B6" s="18">
        <v>18</v>
      </c>
      <c r="C6" s="18">
        <v>8</v>
      </c>
      <c r="D6" s="18">
        <v>34</v>
      </c>
      <c r="E6" s="18">
        <v>60</v>
      </c>
      <c r="F6" s="21">
        <v>0</v>
      </c>
      <c r="G6" s="22">
        <v>21</v>
      </c>
      <c r="H6" s="22">
        <v>9</v>
      </c>
      <c r="I6" s="22">
        <v>65</v>
      </c>
      <c r="J6" s="22">
        <v>21</v>
      </c>
      <c r="K6" s="22">
        <v>6</v>
      </c>
      <c r="L6" s="16">
        <f t="shared" si="0"/>
        <v>122</v>
      </c>
      <c r="M6" s="6"/>
      <c r="N6" s="16"/>
      <c r="O6" s="5" t="s">
        <v>30</v>
      </c>
      <c r="P6" s="25">
        <v>402</v>
      </c>
      <c r="Q6" s="26">
        <v>120</v>
      </c>
      <c r="R6" s="26">
        <v>122</v>
      </c>
      <c r="Y6" s="16" t="s">
        <v>31</v>
      </c>
      <c r="Z6" s="6">
        <v>602</v>
      </c>
      <c r="AA6" s="6">
        <v>818</v>
      </c>
      <c r="AC6" s="6">
        <v>438</v>
      </c>
    </row>
    <row r="7" spans="1:29" ht="15.75">
      <c r="A7" s="96" t="s">
        <v>33</v>
      </c>
      <c r="B7" s="18">
        <v>18</v>
      </c>
      <c r="C7" s="18">
        <v>8</v>
      </c>
      <c r="D7" s="18">
        <v>34</v>
      </c>
      <c r="E7" s="18">
        <v>60</v>
      </c>
      <c r="F7" s="21">
        <v>0</v>
      </c>
      <c r="G7" s="22">
        <v>21</v>
      </c>
      <c r="H7" s="22">
        <v>7</v>
      </c>
      <c r="I7" s="22">
        <v>68</v>
      </c>
      <c r="J7" s="22">
        <v>20</v>
      </c>
      <c r="K7" s="22">
        <v>3</v>
      </c>
      <c r="L7" s="16">
        <f t="shared" si="0"/>
        <v>119</v>
      </c>
      <c r="M7" s="2"/>
      <c r="O7" s="5" t="s">
        <v>33</v>
      </c>
      <c r="P7" s="25">
        <v>405</v>
      </c>
      <c r="Q7" s="26">
        <v>120</v>
      </c>
      <c r="R7" s="26">
        <v>119</v>
      </c>
      <c r="Y7" s="16"/>
      <c r="Z7" s="6"/>
      <c r="AA7" s="6"/>
      <c r="AC7" s="6"/>
    </row>
    <row r="8" spans="1:29" ht="15.75">
      <c r="A8" s="96" t="s">
        <v>34</v>
      </c>
      <c r="B8" s="18">
        <v>9</v>
      </c>
      <c r="C8" s="18">
        <v>4</v>
      </c>
      <c r="D8" s="18">
        <v>17</v>
      </c>
      <c r="E8" s="18">
        <v>30</v>
      </c>
      <c r="F8" s="21">
        <v>0</v>
      </c>
      <c r="G8" s="22">
        <v>12</v>
      </c>
      <c r="H8" s="22">
        <v>8</v>
      </c>
      <c r="I8" s="22">
        <v>27</v>
      </c>
      <c r="J8" s="22">
        <v>10</v>
      </c>
      <c r="K8" s="22">
        <v>2</v>
      </c>
      <c r="L8" s="16">
        <f t="shared" si="0"/>
        <v>59</v>
      </c>
      <c r="M8" s="2"/>
      <c r="O8" s="5" t="s">
        <v>34</v>
      </c>
      <c r="P8" s="25">
        <v>111</v>
      </c>
      <c r="Q8" s="26">
        <v>60</v>
      </c>
      <c r="R8" s="26">
        <v>59</v>
      </c>
      <c r="Z8" s="6"/>
      <c r="AA8" s="6"/>
      <c r="AC8" s="6"/>
    </row>
    <row r="9" spans="1:29" ht="15.75">
      <c r="A9" s="96" t="s">
        <v>35</v>
      </c>
      <c r="B9" s="18">
        <v>8</v>
      </c>
      <c r="C9" s="18">
        <v>3</v>
      </c>
      <c r="D9" s="18">
        <v>14</v>
      </c>
      <c r="E9" s="18">
        <v>25</v>
      </c>
      <c r="F9" s="21">
        <v>0</v>
      </c>
      <c r="G9" s="22">
        <v>13</v>
      </c>
      <c r="H9" s="22">
        <v>6</v>
      </c>
      <c r="I9" s="22">
        <v>17</v>
      </c>
      <c r="J9" s="22">
        <v>10</v>
      </c>
      <c r="K9" s="22">
        <v>4</v>
      </c>
      <c r="L9" s="16">
        <f t="shared" si="0"/>
        <v>50</v>
      </c>
      <c r="M9" s="2"/>
      <c r="O9" s="5" t="s">
        <v>35</v>
      </c>
      <c r="P9" s="25">
        <v>390</v>
      </c>
      <c r="Q9" s="26">
        <v>50</v>
      </c>
      <c r="R9" s="26">
        <v>50</v>
      </c>
      <c r="Z9" s="6"/>
      <c r="AA9" s="6"/>
      <c r="AC9" s="6"/>
    </row>
    <row r="10" spans="1:29" ht="15.75">
      <c r="A10" s="96" t="s">
        <v>36</v>
      </c>
      <c r="B10" s="18">
        <v>9</v>
      </c>
      <c r="C10" s="18">
        <v>4</v>
      </c>
      <c r="D10" s="18">
        <v>17</v>
      </c>
      <c r="E10" s="18">
        <v>30</v>
      </c>
      <c r="F10" s="20">
        <v>0</v>
      </c>
      <c r="G10" s="22">
        <v>9</v>
      </c>
      <c r="H10" s="22">
        <v>4</v>
      </c>
      <c r="I10" s="22">
        <v>35</v>
      </c>
      <c r="J10" s="22">
        <v>8</v>
      </c>
      <c r="K10" s="22">
        <v>2</v>
      </c>
      <c r="L10" s="16">
        <f t="shared" si="0"/>
        <v>58</v>
      </c>
      <c r="M10" s="2"/>
      <c r="O10" s="5" t="s">
        <v>36</v>
      </c>
      <c r="P10" s="25">
        <v>441</v>
      </c>
      <c r="Q10" s="26">
        <v>60</v>
      </c>
      <c r="R10" s="26">
        <v>58</v>
      </c>
      <c r="Z10" s="6"/>
      <c r="AA10" s="6"/>
      <c r="AC10" s="6"/>
    </row>
    <row r="11" spans="1:29" ht="15.75">
      <c r="A11" s="96" t="s">
        <v>37</v>
      </c>
      <c r="B11" s="18">
        <v>9</v>
      </c>
      <c r="C11" s="18">
        <v>4</v>
      </c>
      <c r="D11" s="18">
        <v>17</v>
      </c>
      <c r="E11" s="18">
        <v>30</v>
      </c>
      <c r="F11" s="21">
        <v>0</v>
      </c>
      <c r="G11" s="22">
        <v>6</v>
      </c>
      <c r="H11" s="22">
        <v>2</v>
      </c>
      <c r="I11" s="22">
        <v>34</v>
      </c>
      <c r="J11" s="22">
        <v>9</v>
      </c>
      <c r="K11" s="22">
        <v>2</v>
      </c>
      <c r="L11" s="16">
        <f t="shared" si="0"/>
        <v>53</v>
      </c>
      <c r="M11" s="2"/>
      <c r="O11" s="5" t="s">
        <v>37</v>
      </c>
      <c r="P11" s="25">
        <v>445</v>
      </c>
      <c r="Q11" s="26">
        <v>60</v>
      </c>
      <c r="R11" s="26">
        <v>53</v>
      </c>
      <c r="Z11" s="6"/>
      <c r="AA11" s="6"/>
      <c r="AC11" s="6"/>
    </row>
    <row r="12" spans="1:29" ht="15.75">
      <c r="A12" s="96" t="s">
        <v>38</v>
      </c>
      <c r="B12" s="18">
        <v>24</v>
      </c>
      <c r="C12" s="18">
        <v>14</v>
      </c>
      <c r="D12" s="18">
        <v>42</v>
      </c>
      <c r="E12" s="18">
        <v>80</v>
      </c>
      <c r="F12" s="21">
        <v>0</v>
      </c>
      <c r="G12" s="22">
        <v>24</v>
      </c>
      <c r="H12" s="22">
        <v>9</v>
      </c>
      <c r="I12" s="22">
        <v>87</v>
      </c>
      <c r="J12" s="22">
        <v>31</v>
      </c>
      <c r="K12" s="22">
        <v>9</v>
      </c>
      <c r="L12" s="16">
        <f t="shared" si="0"/>
        <v>160</v>
      </c>
      <c r="M12" s="2"/>
      <c r="O12" s="5" t="s">
        <v>38</v>
      </c>
      <c r="P12" s="25">
        <v>467</v>
      </c>
      <c r="Q12" s="26">
        <v>160</v>
      </c>
      <c r="R12" s="26">
        <v>160</v>
      </c>
      <c r="Z12" s="6"/>
      <c r="AA12" s="6"/>
      <c r="AC12" s="6"/>
    </row>
    <row r="13" spans="1:29" ht="15.75">
      <c r="A13" s="96" t="s">
        <v>39</v>
      </c>
      <c r="B13" s="18">
        <v>12</v>
      </c>
      <c r="C13" s="18">
        <v>7</v>
      </c>
      <c r="D13" s="18">
        <v>21</v>
      </c>
      <c r="E13" s="18">
        <v>40</v>
      </c>
      <c r="F13" s="21">
        <v>0</v>
      </c>
      <c r="G13" s="22">
        <v>14</v>
      </c>
      <c r="H13" s="22">
        <v>5</v>
      </c>
      <c r="I13" s="22">
        <v>38</v>
      </c>
      <c r="J13" s="22">
        <v>19</v>
      </c>
      <c r="K13" s="22">
        <v>4</v>
      </c>
      <c r="L13" s="16">
        <f t="shared" si="0"/>
        <v>80</v>
      </c>
      <c r="M13" s="2"/>
      <c r="O13" s="5" t="s">
        <v>39</v>
      </c>
      <c r="P13" s="25">
        <v>474</v>
      </c>
      <c r="Q13" s="26">
        <v>80</v>
      </c>
      <c r="R13" s="26">
        <v>80</v>
      </c>
      <c r="Z13" s="6"/>
      <c r="AA13" s="6"/>
      <c r="AC13" s="6"/>
    </row>
    <row r="14" spans="1:29" ht="15.75">
      <c r="A14" s="96" t="s">
        <v>40</v>
      </c>
      <c r="B14" s="18">
        <v>9</v>
      </c>
      <c r="C14" s="18">
        <v>4</v>
      </c>
      <c r="D14" s="18">
        <v>17</v>
      </c>
      <c r="E14" s="18">
        <v>30</v>
      </c>
      <c r="F14" s="21">
        <v>0</v>
      </c>
      <c r="G14" s="22">
        <v>9</v>
      </c>
      <c r="H14" s="22">
        <v>3</v>
      </c>
      <c r="I14" s="22">
        <v>33</v>
      </c>
      <c r="J14" s="22">
        <v>9</v>
      </c>
      <c r="K14" s="22">
        <v>4</v>
      </c>
      <c r="L14" s="16">
        <f t="shared" si="0"/>
        <v>58</v>
      </c>
      <c r="M14" s="2"/>
      <c r="O14" s="5" t="s">
        <v>40</v>
      </c>
      <c r="P14" s="25">
        <v>468</v>
      </c>
      <c r="Q14" s="26">
        <v>60</v>
      </c>
      <c r="R14" s="26">
        <v>58</v>
      </c>
      <c r="Z14" s="6"/>
      <c r="AA14" s="6"/>
      <c r="AC14" s="6"/>
    </row>
    <row r="15" spans="1:29" ht="15.75">
      <c r="A15" s="97" t="s">
        <v>44</v>
      </c>
      <c r="B15" s="18">
        <f t="shared" ref="B15:E15" si="1">SUM(B5:B14)</f>
        <v>125</v>
      </c>
      <c r="C15" s="18">
        <f t="shared" si="1"/>
        <v>60</v>
      </c>
      <c r="D15" s="18">
        <f t="shared" si="1"/>
        <v>230</v>
      </c>
      <c r="E15" s="18">
        <f t="shared" si="1"/>
        <v>415</v>
      </c>
      <c r="F15" s="21">
        <v>0</v>
      </c>
      <c r="G15" s="59">
        <f t="shared" ref="G15:H15" si="2">SUM(G5:G14)</f>
        <v>145</v>
      </c>
      <c r="H15" s="59">
        <f t="shared" si="2"/>
        <v>57</v>
      </c>
      <c r="I15" s="59">
        <f t="shared" ref="I15:K15" si="3">SUM(I6:I14)</f>
        <v>404</v>
      </c>
      <c r="J15" s="59">
        <f t="shared" si="3"/>
        <v>137</v>
      </c>
      <c r="K15" s="59">
        <f t="shared" si="3"/>
        <v>36</v>
      </c>
      <c r="M15" s="2"/>
      <c r="O15" s="27"/>
      <c r="P15" s="28"/>
      <c r="Q15" s="29">
        <f t="shared" ref="Q15:R15" si="4">SUM(Q5:Q14)</f>
        <v>830</v>
      </c>
      <c r="R15" s="29">
        <f t="shared" si="4"/>
        <v>819</v>
      </c>
      <c r="Z15" s="6"/>
      <c r="AA15" s="6"/>
      <c r="AC15" s="6"/>
    </row>
    <row r="16" spans="1:29" ht="15.75">
      <c r="A16" s="98"/>
      <c r="B16" s="18"/>
      <c r="C16" s="18"/>
      <c r="D16" s="18">
        <f>D15+C15+B15</f>
        <v>415</v>
      </c>
      <c r="E16" s="59">
        <f>D16+E15</f>
        <v>830</v>
      </c>
      <c r="F16" s="21"/>
      <c r="G16" s="19"/>
      <c r="H16" s="19"/>
      <c r="I16" s="19">
        <f>G15+H15+I15</f>
        <v>606</v>
      </c>
      <c r="J16" s="19"/>
      <c r="K16" s="19">
        <f>SUM(G15:K15)</f>
        <v>779</v>
      </c>
      <c r="L16" s="16">
        <f>SUM(L5:L14)</f>
        <v>819</v>
      </c>
      <c r="M16" s="2"/>
      <c r="O16" s="31"/>
      <c r="P16" s="32"/>
      <c r="Q16" s="33"/>
      <c r="R16" s="33"/>
      <c r="V16" s="34" t="s">
        <v>45</v>
      </c>
      <c r="W16" s="35">
        <v>672</v>
      </c>
      <c r="X16" s="35">
        <v>60</v>
      </c>
      <c r="Y16" s="35">
        <v>56</v>
      </c>
      <c r="Z16" s="6"/>
      <c r="AA16" s="6"/>
      <c r="AC16" s="6"/>
    </row>
    <row r="17" spans="1:29" ht="15.75">
      <c r="A17" s="98" t="s">
        <v>22</v>
      </c>
      <c r="B17" s="36"/>
      <c r="C17" s="36"/>
      <c r="D17" s="36"/>
      <c r="E17" s="36"/>
      <c r="F17" s="37"/>
      <c r="G17" s="19"/>
      <c r="H17" s="19"/>
      <c r="I17" s="19"/>
      <c r="J17" s="19"/>
      <c r="K17" s="19"/>
      <c r="M17" s="2"/>
      <c r="O17" s="31"/>
      <c r="P17" s="32"/>
      <c r="Q17" s="33"/>
      <c r="R17" s="33"/>
      <c r="V17" s="38" t="s">
        <v>46</v>
      </c>
      <c r="W17" s="35">
        <v>862</v>
      </c>
      <c r="X17" s="35">
        <v>60</v>
      </c>
      <c r="Y17" s="35">
        <v>18</v>
      </c>
      <c r="Z17" s="6"/>
      <c r="AA17" s="6"/>
      <c r="AC17" s="6"/>
    </row>
    <row r="18" spans="1:29" ht="15.75">
      <c r="A18" s="99" t="s">
        <v>69</v>
      </c>
      <c r="L18" s="24">
        <v>46</v>
      </c>
      <c r="M18" s="2"/>
      <c r="O18" s="31" t="s">
        <v>47</v>
      </c>
      <c r="P18" s="32">
        <v>14</v>
      </c>
      <c r="Q18" s="35" t="e">
        <f>SUM(#REF!)</f>
        <v>#REF!</v>
      </c>
      <c r="R18" s="33">
        <v>46</v>
      </c>
      <c r="V18" s="41" t="s">
        <v>48</v>
      </c>
      <c r="W18" s="35">
        <v>408</v>
      </c>
      <c r="X18" s="35">
        <v>40</v>
      </c>
      <c r="Y18" s="35">
        <v>48</v>
      </c>
      <c r="Z18" s="6"/>
      <c r="AA18" s="6"/>
      <c r="AC18" s="6"/>
    </row>
    <row r="19" spans="1:29" ht="15.75">
      <c r="A19" s="100" t="s">
        <v>70</v>
      </c>
      <c r="L19" s="43" t="e">
        <f>#REF!+#REF!+#REF!+#REF!+#REF!</f>
        <v>#REF!</v>
      </c>
      <c r="M19" s="2"/>
      <c r="O19" s="41" t="s">
        <v>48</v>
      </c>
      <c r="P19" s="32">
        <v>408</v>
      </c>
      <c r="Q19" s="35" t="e">
        <f>SUM(#REF!)</f>
        <v>#REF!</v>
      </c>
      <c r="R19" s="44">
        <v>44</v>
      </c>
      <c r="V19" s="38" t="s">
        <v>49</v>
      </c>
      <c r="W19" s="35">
        <v>504</v>
      </c>
      <c r="X19" s="35">
        <v>40</v>
      </c>
      <c r="Y19" s="35">
        <v>32</v>
      </c>
      <c r="Z19" s="6"/>
      <c r="AA19" s="6"/>
      <c r="AC19" s="6"/>
    </row>
    <row r="20" spans="1:29" ht="31.5">
      <c r="A20" s="100" t="s">
        <v>71</v>
      </c>
      <c r="L20" s="43" t="e">
        <f>#REF!+#REF!+#REF!+#REF!+#REF!</f>
        <v>#REF!</v>
      </c>
      <c r="M20" s="2"/>
      <c r="O20" s="31" t="s">
        <v>50</v>
      </c>
      <c r="P20" s="32">
        <v>505</v>
      </c>
      <c r="Q20" s="35" t="e">
        <f>SUM(#REF!)</f>
        <v>#REF!</v>
      </c>
      <c r="R20" s="44">
        <v>44</v>
      </c>
      <c r="V20" s="38" t="s">
        <v>51</v>
      </c>
      <c r="W20" s="35">
        <v>503</v>
      </c>
      <c r="X20" s="35">
        <v>30</v>
      </c>
      <c r="Y20" s="35">
        <v>27</v>
      </c>
      <c r="Z20" s="6"/>
      <c r="AA20" s="6"/>
      <c r="AC20" s="6"/>
    </row>
    <row r="21" spans="1:29" ht="15.75">
      <c r="A21" s="100" t="s">
        <v>72</v>
      </c>
      <c r="L21" s="43" t="e">
        <f>#REF!+#REF!+#REF!+#REF!+#REF!</f>
        <v>#REF!</v>
      </c>
      <c r="M21" s="2"/>
      <c r="O21" s="31" t="s">
        <v>53</v>
      </c>
      <c r="P21" s="32">
        <v>509</v>
      </c>
      <c r="Q21" s="35" t="e">
        <f>SUM(#REF!)</f>
        <v>#REF!</v>
      </c>
      <c r="R21" s="33">
        <v>37</v>
      </c>
      <c r="V21" s="38" t="s">
        <v>53</v>
      </c>
      <c r="W21" s="35">
        <v>509</v>
      </c>
      <c r="X21" s="35">
        <v>30</v>
      </c>
      <c r="Y21" s="35">
        <v>27</v>
      </c>
      <c r="Z21" s="6"/>
      <c r="AA21" s="6"/>
      <c r="AC21" s="6"/>
    </row>
    <row r="22" spans="1:29" ht="15.75">
      <c r="A22" s="100" t="s">
        <v>73</v>
      </c>
      <c r="L22" s="45" t="e">
        <f>#REF!+#REF!+#REF!+#REF!+#REF!</f>
        <v>#REF!</v>
      </c>
      <c r="M22" s="2"/>
      <c r="O22" s="31" t="s">
        <v>51</v>
      </c>
      <c r="P22" s="32">
        <v>503</v>
      </c>
      <c r="Q22" s="35" t="e">
        <f>SUM(#REF!)</f>
        <v>#REF!</v>
      </c>
      <c r="R22" s="44">
        <v>39</v>
      </c>
      <c r="V22" s="38" t="s">
        <v>54</v>
      </c>
      <c r="W22" s="35">
        <v>516</v>
      </c>
      <c r="X22" s="35">
        <v>30</v>
      </c>
      <c r="Y22" s="35">
        <v>27</v>
      </c>
      <c r="Z22" s="6"/>
      <c r="AA22" s="6"/>
      <c r="AC22" s="6"/>
    </row>
    <row r="23" spans="1:29" ht="15.75">
      <c r="A23" s="100" t="s">
        <v>74</v>
      </c>
      <c r="L23" s="43" t="e">
        <f>#REF!+#REF!+#REF!+#REF!+#REF!</f>
        <v>#REF!</v>
      </c>
      <c r="M23" s="2"/>
      <c r="O23" s="31" t="s">
        <v>54</v>
      </c>
      <c r="P23" s="32">
        <v>516</v>
      </c>
      <c r="Q23" s="35" t="e">
        <f>SUM(#REF!)</f>
        <v>#REF!</v>
      </c>
      <c r="R23" s="33">
        <v>38</v>
      </c>
      <c r="V23" s="38" t="s">
        <v>50</v>
      </c>
      <c r="W23" s="35">
        <v>505</v>
      </c>
      <c r="X23" s="35">
        <v>40</v>
      </c>
      <c r="Y23" s="35">
        <v>40</v>
      </c>
      <c r="Z23" s="6"/>
      <c r="AA23" s="6"/>
      <c r="AC23" s="6"/>
    </row>
    <row r="24" spans="1:29" ht="15.75">
      <c r="A24" s="100" t="s">
        <v>75</v>
      </c>
      <c r="L24" s="43" t="e">
        <f>#REF!+#REF!+#REF!+#REF!+#REF!</f>
        <v>#REF!</v>
      </c>
      <c r="M24" s="2"/>
      <c r="O24" s="31" t="s">
        <v>52</v>
      </c>
      <c r="P24" s="32">
        <v>504</v>
      </c>
      <c r="Q24" s="35" t="e">
        <f>SUM(#REF!)</f>
        <v>#REF!</v>
      </c>
      <c r="R24" s="44">
        <v>47</v>
      </c>
      <c r="V24" s="38" t="s">
        <v>47</v>
      </c>
      <c r="W24" s="35">
        <v>14</v>
      </c>
      <c r="X24" s="35">
        <v>40</v>
      </c>
      <c r="Y24" s="35">
        <v>36</v>
      </c>
      <c r="Z24" s="6"/>
      <c r="AA24" s="6"/>
      <c r="AC24" s="6"/>
    </row>
    <row r="25" spans="1:29" ht="15.75">
      <c r="A25" s="100" t="s">
        <v>76</v>
      </c>
      <c r="L25" s="43" t="e">
        <f>#REF!+#REF!+#REF!+#REF!</f>
        <v>#REF!</v>
      </c>
      <c r="M25" s="2"/>
      <c r="O25" s="27" t="s">
        <v>45</v>
      </c>
      <c r="P25" s="28">
        <v>672</v>
      </c>
      <c r="Q25" s="46">
        <v>60</v>
      </c>
      <c r="R25" s="44">
        <v>59</v>
      </c>
      <c r="Z25" s="6"/>
      <c r="AA25" s="6"/>
      <c r="AC25" s="6"/>
    </row>
    <row r="26" spans="1:29" ht="15.75">
      <c r="A26" s="100" t="s">
        <v>77</v>
      </c>
      <c r="L26" s="43" t="e">
        <f>#REF!+#REF!+#REF!+#REF!+#REF!</f>
        <v>#REF!</v>
      </c>
      <c r="M26" s="2"/>
      <c r="O26" s="31" t="s">
        <v>46</v>
      </c>
      <c r="P26" s="32">
        <v>862</v>
      </c>
      <c r="Q26" s="46">
        <v>60</v>
      </c>
      <c r="R26" s="33">
        <v>45</v>
      </c>
      <c r="Z26" s="6"/>
      <c r="AA26" s="6"/>
      <c r="AC26" s="6"/>
    </row>
    <row r="27" spans="1:29" ht="47.25">
      <c r="A27" s="100" t="s">
        <v>78</v>
      </c>
      <c r="L27" s="43" t="e">
        <f>SUM(#REF!)</f>
        <v>#REF!</v>
      </c>
      <c r="M27" s="2"/>
      <c r="O27" s="31" t="s">
        <v>55</v>
      </c>
      <c r="P27" s="32">
        <v>506</v>
      </c>
      <c r="Q27" s="35" t="e">
        <f>SUM(#REF!)</f>
        <v>#REF!</v>
      </c>
      <c r="R27" s="33">
        <v>41</v>
      </c>
      <c r="S27" s="43">
        <f>SUM(R18:R27)</f>
        <v>440</v>
      </c>
      <c r="T27" s="43" t="e">
        <f>SUM(Q18:Q27)</f>
        <v>#REF!</v>
      </c>
      <c r="Z27" s="6"/>
      <c r="AA27" s="6"/>
      <c r="AC27" s="6"/>
    </row>
    <row r="28" spans="1:29" ht="15.75">
      <c r="A28" s="97" t="s">
        <v>44</v>
      </c>
      <c r="B28" s="21" t="e">
        <f>SUM(#REF!)</f>
        <v>#REF!</v>
      </c>
      <c r="C28" s="21" t="e">
        <f>SUM(#REF!)</f>
        <v>#REF!</v>
      </c>
      <c r="D28" s="47" t="e">
        <f>SUM(#REF!)</f>
        <v>#REF!</v>
      </c>
      <c r="E28" s="21" t="e">
        <f>SUM(#REF!)</f>
        <v>#REF!</v>
      </c>
      <c r="F28" s="21" t="e">
        <f>SUM(#REF!)</f>
        <v>#REF!</v>
      </c>
      <c r="G28" s="37" t="e">
        <f>SUM(#REF!)</f>
        <v>#REF!</v>
      </c>
      <c r="H28" s="37" t="e">
        <f>SUM(#REF!)</f>
        <v>#REF!</v>
      </c>
      <c r="I28" s="37" t="e">
        <f>SUM(#REF!)</f>
        <v>#REF!</v>
      </c>
      <c r="J28" s="37" t="e">
        <f>SUM(#REF!)</f>
        <v>#REF!</v>
      </c>
      <c r="K28" s="37" t="e">
        <f>SUM(#REF!)</f>
        <v>#REF!</v>
      </c>
      <c r="L28" s="43" t="e">
        <f>L29+L16</f>
        <v>#REF!</v>
      </c>
      <c r="M28" s="2" t="e">
        <f>I29+I16</f>
        <v>#REF!</v>
      </c>
      <c r="N28" s="43" t="e">
        <f>D29+D16</f>
        <v>#REF!</v>
      </c>
      <c r="O28" s="48" t="s">
        <v>56</v>
      </c>
      <c r="P28" s="49"/>
      <c r="Q28" s="50" t="e">
        <f t="shared" ref="Q28:R28" si="5">SUM(Q5:Q27)</f>
        <v>#REF!</v>
      </c>
      <c r="R28" s="50">
        <f t="shared" si="5"/>
        <v>2078</v>
      </c>
      <c r="Z28" s="6"/>
      <c r="AA28" s="6"/>
      <c r="AC28" s="6"/>
    </row>
    <row r="29" spans="1:29" ht="15.75">
      <c r="A29" s="51"/>
      <c r="B29" s="52"/>
      <c r="C29" s="52"/>
      <c r="D29" s="18" t="e">
        <f>D28+C28+B28</f>
        <v>#REF!</v>
      </c>
      <c r="E29" s="52" t="e">
        <f>SUM(E18:E28)</f>
        <v>#REF!</v>
      </c>
      <c r="F29" s="21"/>
      <c r="G29" s="37"/>
      <c r="H29" s="37"/>
      <c r="I29" s="19" t="e">
        <f>G28+H28+I28</f>
        <v>#REF!</v>
      </c>
      <c r="J29" s="37"/>
      <c r="K29" s="37" t="e">
        <f>SUM(G28:K28)</f>
        <v>#REF!</v>
      </c>
      <c r="L29" s="43" t="e">
        <f>SUM(L18:L27)</f>
        <v>#REF!</v>
      </c>
      <c r="M29" s="2"/>
      <c r="N29" s="53">
        <f>SUM(M29)</f>
        <v>0</v>
      </c>
      <c r="O29" s="54"/>
      <c r="P29" s="55"/>
      <c r="Q29" s="56"/>
      <c r="R29" s="56"/>
      <c r="Z29" s="6"/>
      <c r="AA29" s="6"/>
      <c r="AC29" s="6"/>
    </row>
    <row r="30" spans="1:29" ht="15.75">
      <c r="A30" s="57"/>
      <c r="B30" s="58"/>
      <c r="C30" s="58"/>
      <c r="D30" s="17"/>
      <c r="E30" s="58"/>
      <c r="F30" s="47"/>
      <c r="G30" s="37"/>
      <c r="H30" s="37"/>
      <c r="I30" s="37"/>
      <c r="J30" s="37"/>
      <c r="K30" s="37"/>
      <c r="L30" s="43" t="e">
        <f>SUM(E16+E29)</f>
        <v>#REF!</v>
      </c>
      <c r="M30" s="2"/>
      <c r="O30" s="54"/>
      <c r="P30" s="55"/>
      <c r="Q30" s="56"/>
      <c r="R30" s="56"/>
      <c r="Z30" s="6"/>
      <c r="AA30" s="6"/>
      <c r="AC30" s="6"/>
    </row>
    <row r="31" spans="1:29" ht="15.75">
      <c r="A31" s="95" t="s">
        <v>57</v>
      </c>
      <c r="B31" s="59"/>
      <c r="C31" s="59"/>
      <c r="D31" s="59"/>
      <c r="E31" s="59"/>
      <c r="F31" s="18"/>
      <c r="G31" s="19"/>
      <c r="H31" s="19"/>
      <c r="I31" s="19"/>
      <c r="J31" s="19"/>
      <c r="K31" s="19"/>
      <c r="M31" s="2"/>
      <c r="O31" s="116" t="s">
        <v>58</v>
      </c>
      <c r="P31" s="117"/>
      <c r="Q31" s="117"/>
      <c r="R31" s="118"/>
      <c r="Z31" s="6"/>
      <c r="AA31" s="6"/>
      <c r="AC31" s="6"/>
    </row>
    <row r="32" spans="1:29" ht="15.75">
      <c r="A32" s="96" t="s">
        <v>27</v>
      </c>
      <c r="B32" s="59">
        <v>9</v>
      </c>
      <c r="C32" s="59">
        <v>4</v>
      </c>
      <c r="D32" s="59">
        <v>17</v>
      </c>
      <c r="E32" s="59">
        <v>30</v>
      </c>
      <c r="F32" s="21">
        <v>0</v>
      </c>
      <c r="G32" s="22">
        <v>18</v>
      </c>
      <c r="H32" s="22">
        <v>4</v>
      </c>
      <c r="I32" s="22">
        <v>29</v>
      </c>
      <c r="J32" s="22">
        <v>10</v>
      </c>
      <c r="K32" s="22">
        <v>3</v>
      </c>
      <c r="L32" s="16">
        <f t="shared" ref="L32:L41" si="6">G32+H32+I32+J32+K32</f>
        <v>64</v>
      </c>
      <c r="M32" s="6"/>
      <c r="N32" s="16"/>
      <c r="O32" s="5" t="s">
        <v>27</v>
      </c>
      <c r="P32" s="25">
        <v>401</v>
      </c>
      <c r="Q32" s="26">
        <v>60</v>
      </c>
      <c r="R32" s="26">
        <v>64</v>
      </c>
      <c r="Z32" s="6"/>
      <c r="AA32" s="6"/>
      <c r="AC32" s="6"/>
    </row>
    <row r="33" spans="1:29" ht="15.75">
      <c r="A33" s="96" t="s">
        <v>30</v>
      </c>
      <c r="B33" s="59">
        <v>18</v>
      </c>
      <c r="C33" s="59">
        <v>8</v>
      </c>
      <c r="D33" s="59">
        <v>34</v>
      </c>
      <c r="E33" s="59">
        <v>60</v>
      </c>
      <c r="F33" s="21">
        <v>0</v>
      </c>
      <c r="G33" s="22">
        <v>24</v>
      </c>
      <c r="H33" s="22">
        <v>7</v>
      </c>
      <c r="I33" s="22">
        <v>59</v>
      </c>
      <c r="J33" s="22">
        <v>22</v>
      </c>
      <c r="K33" s="22">
        <v>7</v>
      </c>
      <c r="L33" s="16">
        <f t="shared" si="6"/>
        <v>119</v>
      </c>
      <c r="M33" s="2"/>
      <c r="O33" s="5" t="s">
        <v>30</v>
      </c>
      <c r="P33" s="25">
        <v>402</v>
      </c>
      <c r="Q33" s="26">
        <v>120</v>
      </c>
      <c r="R33" s="26">
        <v>119</v>
      </c>
      <c r="Z33" s="6"/>
      <c r="AA33" s="6"/>
      <c r="AC33" s="6"/>
    </row>
    <row r="34" spans="1:29" ht="15.75">
      <c r="A34" s="96" t="s">
        <v>33</v>
      </c>
      <c r="B34" s="59">
        <v>18</v>
      </c>
      <c r="C34" s="59">
        <v>8</v>
      </c>
      <c r="D34" s="59">
        <v>34</v>
      </c>
      <c r="E34" s="59">
        <v>60</v>
      </c>
      <c r="F34" s="21">
        <v>0</v>
      </c>
      <c r="G34" s="22">
        <v>24</v>
      </c>
      <c r="H34" s="22">
        <v>4</v>
      </c>
      <c r="I34" s="22">
        <v>65</v>
      </c>
      <c r="J34" s="22">
        <v>16</v>
      </c>
      <c r="K34" s="22">
        <v>7</v>
      </c>
      <c r="L34" s="16">
        <f t="shared" si="6"/>
        <v>116</v>
      </c>
      <c r="M34" s="2"/>
      <c r="O34" s="5" t="s">
        <v>33</v>
      </c>
      <c r="P34" s="25">
        <v>405</v>
      </c>
      <c r="Q34" s="26">
        <v>120</v>
      </c>
      <c r="R34" s="26">
        <v>116</v>
      </c>
      <c r="Z34" s="6"/>
      <c r="AA34" s="6"/>
      <c r="AC34" s="6"/>
    </row>
    <row r="35" spans="1:29" ht="15.75">
      <c r="A35" s="96" t="s">
        <v>34</v>
      </c>
      <c r="B35" s="59">
        <v>9</v>
      </c>
      <c r="C35" s="59">
        <v>4</v>
      </c>
      <c r="D35" s="59">
        <v>17</v>
      </c>
      <c r="E35" s="59">
        <v>30</v>
      </c>
      <c r="F35" s="21">
        <v>0</v>
      </c>
      <c r="G35" s="22">
        <v>9</v>
      </c>
      <c r="H35" s="22">
        <v>13</v>
      </c>
      <c r="I35" s="22">
        <v>25</v>
      </c>
      <c r="J35" s="22">
        <v>14</v>
      </c>
      <c r="K35" s="22">
        <v>4</v>
      </c>
      <c r="L35" s="16">
        <f t="shared" si="6"/>
        <v>65</v>
      </c>
      <c r="M35" s="2"/>
      <c r="O35" s="5" t="s">
        <v>34</v>
      </c>
      <c r="P35" s="25">
        <v>111</v>
      </c>
      <c r="Q35" s="26">
        <v>60</v>
      </c>
      <c r="R35" s="26">
        <v>65</v>
      </c>
      <c r="Z35" s="6"/>
      <c r="AA35" s="6"/>
      <c r="AC35" s="6"/>
    </row>
    <row r="36" spans="1:29" ht="15.75">
      <c r="A36" s="96" t="s">
        <v>35</v>
      </c>
      <c r="B36" s="59">
        <v>8</v>
      </c>
      <c r="C36" s="59">
        <v>3</v>
      </c>
      <c r="D36" s="59">
        <v>14</v>
      </c>
      <c r="E36" s="59">
        <v>25</v>
      </c>
      <c r="F36" s="21">
        <v>0</v>
      </c>
      <c r="G36" s="22">
        <v>8</v>
      </c>
      <c r="H36" s="22">
        <v>5</v>
      </c>
      <c r="I36" s="22">
        <v>14</v>
      </c>
      <c r="J36" s="22">
        <v>9</v>
      </c>
      <c r="K36" s="22">
        <v>5</v>
      </c>
      <c r="L36" s="16">
        <f t="shared" si="6"/>
        <v>41</v>
      </c>
      <c r="M36" s="2"/>
      <c r="O36" s="5" t="s">
        <v>35</v>
      </c>
      <c r="P36" s="25">
        <v>390</v>
      </c>
      <c r="Q36" s="26">
        <v>50</v>
      </c>
      <c r="R36" s="26">
        <v>41</v>
      </c>
      <c r="Z36" s="6"/>
      <c r="AA36" s="6"/>
      <c r="AC36" s="6"/>
    </row>
    <row r="37" spans="1:29" ht="15.75">
      <c r="A37" s="96" t="s">
        <v>36</v>
      </c>
      <c r="B37" s="59">
        <v>9</v>
      </c>
      <c r="C37" s="59">
        <v>4</v>
      </c>
      <c r="D37" s="59">
        <v>17</v>
      </c>
      <c r="E37" s="59">
        <v>30</v>
      </c>
      <c r="F37" s="21">
        <v>0</v>
      </c>
      <c r="G37" s="22">
        <v>8</v>
      </c>
      <c r="H37" s="22">
        <v>6</v>
      </c>
      <c r="I37" s="22">
        <v>39</v>
      </c>
      <c r="J37" s="22">
        <v>4</v>
      </c>
      <c r="K37" s="22">
        <v>1</v>
      </c>
      <c r="L37" s="16">
        <f t="shared" si="6"/>
        <v>58</v>
      </c>
      <c r="M37" s="2"/>
      <c r="O37" s="5" t="s">
        <v>36</v>
      </c>
      <c r="P37" s="25">
        <v>441</v>
      </c>
      <c r="Q37" s="26">
        <v>60</v>
      </c>
      <c r="R37" s="26">
        <v>58</v>
      </c>
      <c r="Z37" s="6"/>
      <c r="AA37" s="6"/>
      <c r="AC37" s="6"/>
    </row>
    <row r="38" spans="1:29" ht="15.75">
      <c r="A38" s="96" t="s">
        <v>37</v>
      </c>
      <c r="B38" s="59">
        <v>9</v>
      </c>
      <c r="C38" s="59">
        <v>4</v>
      </c>
      <c r="D38" s="59">
        <v>17</v>
      </c>
      <c r="E38" s="59">
        <v>30</v>
      </c>
      <c r="F38" s="21">
        <v>0</v>
      </c>
      <c r="G38" s="22">
        <v>8</v>
      </c>
      <c r="H38" s="22">
        <v>2</v>
      </c>
      <c r="I38" s="22">
        <v>30</v>
      </c>
      <c r="J38" s="22">
        <v>9</v>
      </c>
      <c r="K38" s="22">
        <v>2</v>
      </c>
      <c r="L38" s="16">
        <f t="shared" si="6"/>
        <v>51</v>
      </c>
      <c r="M38" s="2"/>
      <c r="O38" s="5" t="s">
        <v>37</v>
      </c>
      <c r="P38" s="25">
        <v>445</v>
      </c>
      <c r="Q38" s="26">
        <v>60</v>
      </c>
      <c r="R38" s="26">
        <v>51</v>
      </c>
      <c r="Z38" s="6"/>
      <c r="AA38" s="6"/>
      <c r="AC38" s="6"/>
    </row>
    <row r="39" spans="1:29" ht="15.75">
      <c r="A39" s="96" t="s">
        <v>38</v>
      </c>
      <c r="B39" s="59">
        <v>24</v>
      </c>
      <c r="C39" s="59">
        <v>14</v>
      </c>
      <c r="D39" s="59">
        <v>42</v>
      </c>
      <c r="E39" s="59">
        <v>80</v>
      </c>
      <c r="F39" s="21">
        <v>0</v>
      </c>
      <c r="G39" s="22">
        <v>20</v>
      </c>
      <c r="H39" s="22">
        <v>10</v>
      </c>
      <c r="I39" s="22">
        <v>78</v>
      </c>
      <c r="J39" s="22">
        <v>37</v>
      </c>
      <c r="K39" s="22">
        <v>7</v>
      </c>
      <c r="L39" s="16">
        <f t="shared" si="6"/>
        <v>152</v>
      </c>
      <c r="M39" s="2"/>
      <c r="O39" s="60" t="s">
        <v>38</v>
      </c>
      <c r="P39" s="61">
        <v>467</v>
      </c>
      <c r="Q39" s="62">
        <v>160</v>
      </c>
      <c r="R39" s="62">
        <v>152</v>
      </c>
      <c r="Z39" s="6"/>
      <c r="AA39" s="6"/>
      <c r="AC39" s="6"/>
    </row>
    <row r="40" spans="1:29" ht="15.75">
      <c r="A40" s="96" t="s">
        <v>39</v>
      </c>
      <c r="B40" s="59">
        <v>12</v>
      </c>
      <c r="C40" s="59">
        <v>7</v>
      </c>
      <c r="D40" s="59">
        <v>21</v>
      </c>
      <c r="E40" s="59">
        <v>40</v>
      </c>
      <c r="F40" s="21">
        <v>0</v>
      </c>
      <c r="G40" s="22">
        <v>8</v>
      </c>
      <c r="H40" s="22">
        <v>6</v>
      </c>
      <c r="I40" s="22">
        <v>39</v>
      </c>
      <c r="J40" s="22">
        <v>17</v>
      </c>
      <c r="K40" s="22">
        <v>3</v>
      </c>
      <c r="L40" s="16">
        <f t="shared" si="6"/>
        <v>73</v>
      </c>
      <c r="M40" s="2"/>
      <c r="O40" s="5" t="s">
        <v>39</v>
      </c>
      <c r="P40" s="25">
        <v>474</v>
      </c>
      <c r="Q40" s="26">
        <v>80</v>
      </c>
      <c r="R40" s="26">
        <v>73</v>
      </c>
      <c r="Z40" s="6"/>
      <c r="AA40" s="6"/>
      <c r="AC40" s="6"/>
    </row>
    <row r="41" spans="1:29" ht="15.75">
      <c r="A41" s="96" t="s">
        <v>40</v>
      </c>
      <c r="B41" s="59">
        <v>9</v>
      </c>
      <c r="C41" s="59">
        <v>4</v>
      </c>
      <c r="D41" s="59">
        <v>17</v>
      </c>
      <c r="E41" s="59">
        <v>30</v>
      </c>
      <c r="F41" s="21">
        <v>0</v>
      </c>
      <c r="G41" s="22">
        <v>10</v>
      </c>
      <c r="H41" s="22">
        <v>4</v>
      </c>
      <c r="I41" s="22">
        <v>31</v>
      </c>
      <c r="J41" s="22">
        <v>7</v>
      </c>
      <c r="K41" s="22">
        <v>2</v>
      </c>
      <c r="L41" s="16">
        <f t="shared" si="6"/>
        <v>54</v>
      </c>
      <c r="M41" s="2"/>
      <c r="O41" s="5" t="s">
        <v>40</v>
      </c>
      <c r="P41" s="25">
        <v>468</v>
      </c>
      <c r="Q41" s="26">
        <v>60</v>
      </c>
      <c r="R41" s="26">
        <v>54</v>
      </c>
      <c r="Z41" s="6"/>
      <c r="AA41" s="6"/>
      <c r="AC41" s="6"/>
    </row>
    <row r="42" spans="1:29" ht="15.75">
      <c r="A42" s="97" t="s">
        <v>44</v>
      </c>
      <c r="B42" s="59">
        <v>125</v>
      </c>
      <c r="C42" s="59">
        <v>44</v>
      </c>
      <c r="D42" s="59">
        <v>246</v>
      </c>
      <c r="E42" s="59">
        <f t="shared" ref="E42:K42" si="7">SUM(E32:E41)</f>
        <v>415</v>
      </c>
      <c r="F42" s="21">
        <f t="shared" si="7"/>
        <v>0</v>
      </c>
      <c r="G42" s="19">
        <f t="shared" si="7"/>
        <v>137</v>
      </c>
      <c r="H42" s="19">
        <f t="shared" si="7"/>
        <v>61</v>
      </c>
      <c r="I42" s="19">
        <f t="shared" si="7"/>
        <v>409</v>
      </c>
      <c r="J42" s="19">
        <f t="shared" si="7"/>
        <v>145</v>
      </c>
      <c r="K42" s="19">
        <f t="shared" si="7"/>
        <v>41</v>
      </c>
      <c r="M42" s="2"/>
      <c r="O42" s="31"/>
      <c r="P42" s="32"/>
      <c r="Q42" s="33"/>
      <c r="R42" s="33"/>
      <c r="Z42" s="6"/>
      <c r="AA42" s="6"/>
      <c r="AC42" s="6"/>
    </row>
    <row r="43" spans="1:29" ht="15.75">
      <c r="A43" s="97"/>
      <c r="B43" s="59"/>
      <c r="C43" s="59"/>
      <c r="D43" s="59">
        <f>D42+C42+B42</f>
        <v>415</v>
      </c>
      <c r="E43" s="59">
        <f>D43+E42</f>
        <v>830</v>
      </c>
      <c r="F43" s="21"/>
      <c r="G43" s="19"/>
      <c r="H43" s="19"/>
      <c r="I43" s="19">
        <f>G42+H42+I42</f>
        <v>607</v>
      </c>
      <c r="J43" s="19"/>
      <c r="K43" s="19">
        <f>SUM(G42:K42)</f>
        <v>793</v>
      </c>
      <c r="L43" s="16">
        <f>SUM(L32:L42)</f>
        <v>793</v>
      </c>
      <c r="M43" s="2"/>
      <c r="O43" s="31"/>
      <c r="P43" s="32"/>
      <c r="Q43" s="33"/>
      <c r="R43" s="63"/>
      <c r="Z43" s="6"/>
      <c r="AA43" s="6"/>
      <c r="AC43" s="6"/>
    </row>
    <row r="44" spans="1:29" ht="15.75">
      <c r="A44" s="99" t="s">
        <v>69</v>
      </c>
      <c r="L44" s="43" t="e">
        <f>SUM(#REF!)</f>
        <v>#REF!</v>
      </c>
      <c r="M44" s="2"/>
      <c r="O44" s="31" t="s">
        <v>47</v>
      </c>
      <c r="P44" s="32">
        <v>14</v>
      </c>
      <c r="Q44" s="35" t="e">
        <f>SUM(#REF!)</f>
        <v>#REF!</v>
      </c>
      <c r="R44" s="44">
        <v>43</v>
      </c>
      <c r="Z44" s="6"/>
      <c r="AA44" s="6"/>
      <c r="AC44" s="6"/>
    </row>
    <row r="45" spans="1:29" ht="15.75">
      <c r="A45" s="100" t="s">
        <v>70</v>
      </c>
      <c r="L45" s="43" t="e">
        <f>SUM(#REF!)</f>
        <v>#REF!</v>
      </c>
      <c r="M45" s="2"/>
      <c r="O45" s="41" t="s">
        <v>48</v>
      </c>
      <c r="P45" s="32">
        <v>408</v>
      </c>
      <c r="Q45" s="35" t="e">
        <f>SUM(#REF!)</f>
        <v>#REF!</v>
      </c>
      <c r="R45" s="44">
        <v>44</v>
      </c>
      <c r="Z45" s="6"/>
      <c r="AA45" s="6"/>
      <c r="AC45" s="6"/>
    </row>
    <row r="46" spans="1:29" ht="31.5">
      <c r="A46" s="100" t="s">
        <v>71</v>
      </c>
      <c r="L46" s="43" t="e">
        <f>SUM(#REF!)</f>
        <v>#REF!</v>
      </c>
      <c r="M46" s="2"/>
      <c r="O46" s="31" t="s">
        <v>50</v>
      </c>
      <c r="P46" s="32">
        <v>505</v>
      </c>
      <c r="Q46" s="35" t="e">
        <f>SUM(#REF!)</f>
        <v>#REF!</v>
      </c>
      <c r="R46" s="44">
        <v>37</v>
      </c>
      <c r="Z46" s="6"/>
      <c r="AA46" s="6"/>
      <c r="AC46" s="6"/>
    </row>
    <row r="47" spans="1:29" ht="15.75">
      <c r="A47" s="100" t="s">
        <v>72</v>
      </c>
      <c r="L47" s="43" t="e">
        <f>SUM(#REF!)</f>
        <v>#REF!</v>
      </c>
      <c r="M47" s="2"/>
      <c r="O47" s="31" t="s">
        <v>53</v>
      </c>
      <c r="P47" s="32">
        <v>509</v>
      </c>
      <c r="Q47" s="35" t="e">
        <f>SUM(#REF!)</f>
        <v>#REF!</v>
      </c>
      <c r="R47" s="44">
        <v>39</v>
      </c>
      <c r="Z47" s="6"/>
      <c r="AA47" s="6"/>
      <c r="AC47" s="6"/>
    </row>
    <row r="48" spans="1:29" ht="15.75">
      <c r="A48" s="100" t="s">
        <v>73</v>
      </c>
      <c r="L48" s="43" t="e">
        <f>SUM(#REF!)</f>
        <v>#REF!</v>
      </c>
      <c r="M48" s="2"/>
      <c r="O48" s="31" t="s">
        <v>51</v>
      </c>
      <c r="P48" s="32">
        <v>503</v>
      </c>
      <c r="Q48" s="35" t="e">
        <f>SUM(#REF!)</f>
        <v>#REF!</v>
      </c>
      <c r="R48" s="44">
        <v>28</v>
      </c>
      <c r="Z48" s="6"/>
      <c r="AA48" s="6"/>
      <c r="AC48" s="6"/>
    </row>
    <row r="49" spans="1:29" ht="15.75">
      <c r="A49" s="100" t="s">
        <v>74</v>
      </c>
      <c r="L49" s="43" t="e">
        <f>SUM(#REF!)</f>
        <v>#REF!</v>
      </c>
      <c r="M49" s="2"/>
      <c r="O49" s="31" t="s">
        <v>54</v>
      </c>
      <c r="P49" s="32">
        <v>516</v>
      </c>
      <c r="Q49" s="35" t="e">
        <f>SUM(#REF!)</f>
        <v>#REF!</v>
      </c>
      <c r="R49" s="44">
        <v>38</v>
      </c>
      <c r="Z49" s="6"/>
      <c r="AA49" s="6"/>
      <c r="AC49" s="6"/>
    </row>
    <row r="50" spans="1:29" ht="15.75">
      <c r="A50" s="101" t="s">
        <v>75</v>
      </c>
      <c r="L50" s="43" t="e">
        <f>SUM(#REF!)</f>
        <v>#REF!</v>
      </c>
      <c r="M50" s="2"/>
      <c r="O50" s="31" t="s">
        <v>49</v>
      </c>
      <c r="P50" s="32">
        <v>504</v>
      </c>
      <c r="Q50" s="35" t="e">
        <f>SUM(#REF!)</f>
        <v>#REF!</v>
      </c>
      <c r="R50" s="44">
        <v>46</v>
      </c>
      <c r="Z50" s="6"/>
      <c r="AA50" s="6"/>
      <c r="AC50" s="6"/>
    </row>
    <row r="51" spans="1:29" ht="15.75">
      <c r="A51" s="100" t="s">
        <v>76</v>
      </c>
      <c r="L51" s="43" t="e">
        <f>SUM(#REF!)</f>
        <v>#REF!</v>
      </c>
      <c r="M51" s="2"/>
      <c r="O51" s="31" t="s">
        <v>45</v>
      </c>
      <c r="P51" s="32">
        <v>672</v>
      </c>
      <c r="Q51" s="46">
        <v>60</v>
      </c>
      <c r="R51" s="44">
        <v>60</v>
      </c>
      <c r="Z51" s="6"/>
      <c r="AA51" s="6"/>
      <c r="AC51" s="6"/>
    </row>
    <row r="52" spans="1:29" ht="15.75">
      <c r="A52" s="100" t="s">
        <v>77</v>
      </c>
      <c r="L52" s="43" t="e">
        <f>SUM(#REF!)</f>
        <v>#REF!</v>
      </c>
      <c r="M52" s="2"/>
      <c r="O52" s="31" t="s">
        <v>46</v>
      </c>
      <c r="P52" s="32">
        <v>862</v>
      </c>
      <c r="Q52" s="46">
        <v>60</v>
      </c>
      <c r="R52" s="44">
        <v>44</v>
      </c>
      <c r="Z52" s="6"/>
      <c r="AA52" s="6"/>
      <c r="AC52" s="6"/>
    </row>
    <row r="53" spans="1:29" ht="47.25">
      <c r="A53" s="100" t="s">
        <v>78</v>
      </c>
      <c r="L53" s="43" t="e">
        <f>SUM(#REF!)</f>
        <v>#REF!</v>
      </c>
      <c r="M53" s="2"/>
      <c r="O53" s="31" t="s">
        <v>65</v>
      </c>
      <c r="P53" s="32">
        <v>506</v>
      </c>
      <c r="Q53" s="35" t="e">
        <f>SUM(#REF!)</f>
        <v>#REF!</v>
      </c>
      <c r="R53" s="44">
        <v>30</v>
      </c>
      <c r="Z53" s="6"/>
      <c r="AA53" s="6"/>
      <c r="AC53" s="6"/>
    </row>
    <row r="54" spans="1:29" ht="15.75">
      <c r="A54" s="97" t="s">
        <v>44</v>
      </c>
      <c r="B54" s="66" t="e">
        <f>SUM(#REF!)</f>
        <v>#REF!</v>
      </c>
      <c r="C54" s="66" t="e">
        <f>SUM(#REF!)</f>
        <v>#REF!</v>
      </c>
      <c r="D54" s="66" t="e">
        <f>SUM(#REF!)</f>
        <v>#REF!</v>
      </c>
      <c r="E54" s="66" t="e">
        <f>SUM(#REF!)</f>
        <v>#REF!</v>
      </c>
      <c r="F54" s="21">
        <v>17</v>
      </c>
      <c r="G54" s="19" t="e">
        <f>SUM(#REF!)</f>
        <v>#REF!</v>
      </c>
      <c r="H54" s="19" t="e">
        <f>SUM(#REF!)</f>
        <v>#REF!</v>
      </c>
      <c r="I54" s="19" t="e">
        <f>SUM(#REF!)</f>
        <v>#REF!</v>
      </c>
      <c r="J54" s="19" t="e">
        <f>SUM(#REF!)</f>
        <v>#REF!</v>
      </c>
      <c r="K54" s="19" t="e">
        <f>SUM(#REF!)</f>
        <v>#REF!</v>
      </c>
      <c r="L54" s="43" t="e">
        <f>E55+E43</f>
        <v>#REF!</v>
      </c>
      <c r="M54" s="2"/>
      <c r="O54" s="67"/>
      <c r="P54" s="68"/>
      <c r="Q54" s="50"/>
      <c r="R54" s="50"/>
      <c r="Z54" s="6"/>
      <c r="AA54" s="6"/>
      <c r="AC54" s="6"/>
    </row>
    <row r="55" spans="1:29" ht="15.75">
      <c r="A55" s="97"/>
      <c r="B55" s="59"/>
      <c r="C55" s="59"/>
      <c r="D55" s="59" t="e">
        <f>SUM(B54:D54)</f>
        <v>#REF!</v>
      </c>
      <c r="E55" s="59" t="e">
        <f>SUM(B54:E54)</f>
        <v>#REF!</v>
      </c>
      <c r="F55" s="21"/>
      <c r="G55" s="19"/>
      <c r="H55" s="19"/>
      <c r="I55" s="19" t="e">
        <f>G54+H54+I54</f>
        <v>#REF!</v>
      </c>
      <c r="J55" s="19"/>
      <c r="K55" s="19" t="e">
        <f>SUM(G54:K54)</f>
        <v>#REF!</v>
      </c>
      <c r="L55" s="43" t="e">
        <f>SUM(L44:L53)</f>
        <v>#REF!</v>
      </c>
      <c r="M55" s="2" t="e">
        <f>I55+I43</f>
        <v>#REF!</v>
      </c>
      <c r="N55" s="53" t="e">
        <f>D55+D43</f>
        <v>#REF!</v>
      </c>
      <c r="O55" s="67" t="s">
        <v>56</v>
      </c>
      <c r="P55" s="68"/>
      <c r="Q55" s="50" t="e">
        <f t="shared" ref="Q55:R55" si="8">SUM(Q32:Q54)</f>
        <v>#REF!</v>
      </c>
      <c r="R55" s="50">
        <f t="shared" si="8"/>
        <v>1202</v>
      </c>
      <c r="Z55" s="6"/>
      <c r="AA55" s="6"/>
      <c r="AC55" s="6"/>
    </row>
    <row r="56" spans="1:29" ht="15.75">
      <c r="A56" s="95" t="s">
        <v>59</v>
      </c>
      <c r="B56" s="59"/>
      <c r="C56" s="59"/>
      <c r="D56" s="59"/>
      <c r="E56" s="59"/>
      <c r="F56" s="18"/>
      <c r="G56" s="19"/>
      <c r="H56" s="19"/>
      <c r="I56" s="19"/>
      <c r="J56" s="19"/>
      <c r="K56" s="19"/>
      <c r="L56" s="43" t="e">
        <f>'2.1.2'!K101+'2.1.2'!K90</f>
        <v>#REF!</v>
      </c>
      <c r="M56" s="2"/>
      <c r="O56" s="116" t="s">
        <v>66</v>
      </c>
      <c r="P56" s="117"/>
      <c r="Q56" s="117"/>
      <c r="R56" s="118"/>
      <c r="Z56" s="6"/>
      <c r="AA56" s="6"/>
      <c r="AC56" s="6"/>
    </row>
    <row r="57" spans="1:29" ht="15.75">
      <c r="A57" s="96" t="s">
        <v>27</v>
      </c>
      <c r="B57" s="59">
        <v>36</v>
      </c>
      <c r="C57" s="59">
        <v>16</v>
      </c>
      <c r="D57" s="59">
        <v>68</v>
      </c>
      <c r="E57" s="30">
        <f t="shared" ref="E57:E65" si="9">Q57/2</f>
        <v>120</v>
      </c>
      <c r="F57" s="21">
        <v>10</v>
      </c>
      <c r="G57" s="22">
        <v>52</v>
      </c>
      <c r="H57" s="22">
        <v>9</v>
      </c>
      <c r="I57" s="22">
        <v>131</v>
      </c>
      <c r="J57" s="22">
        <v>46</v>
      </c>
      <c r="K57" s="22">
        <v>10</v>
      </c>
      <c r="L57" s="16">
        <f t="shared" ref="L57:L65" si="10">G57+H57+I57+J57+K57</f>
        <v>248</v>
      </c>
      <c r="M57" s="6"/>
      <c r="N57" s="16"/>
      <c r="O57" s="5" t="s">
        <v>27</v>
      </c>
      <c r="P57" s="25">
        <v>401</v>
      </c>
      <c r="Q57" s="26">
        <v>240</v>
      </c>
      <c r="R57" s="26">
        <v>248</v>
      </c>
      <c r="Z57" s="6"/>
      <c r="AA57" s="6"/>
      <c r="AC57" s="6"/>
    </row>
    <row r="58" spans="1:29" ht="15.75">
      <c r="A58" s="96" t="s">
        <v>30</v>
      </c>
      <c r="B58" s="59">
        <v>18</v>
      </c>
      <c r="C58" s="59">
        <v>8</v>
      </c>
      <c r="D58" s="59">
        <v>34</v>
      </c>
      <c r="E58" s="30">
        <f t="shared" si="9"/>
        <v>60</v>
      </c>
      <c r="F58" s="21">
        <v>5</v>
      </c>
      <c r="G58" s="22">
        <v>18</v>
      </c>
      <c r="H58" s="22">
        <v>9</v>
      </c>
      <c r="I58" s="22">
        <v>73</v>
      </c>
      <c r="J58" s="22">
        <v>15</v>
      </c>
      <c r="K58" s="22">
        <v>7</v>
      </c>
      <c r="L58" s="16">
        <f t="shared" si="10"/>
        <v>122</v>
      </c>
      <c r="M58" s="2"/>
      <c r="O58" s="5" t="s">
        <v>30</v>
      </c>
      <c r="P58" s="25">
        <v>402</v>
      </c>
      <c r="Q58" s="26">
        <v>120</v>
      </c>
      <c r="R58" s="26">
        <v>122</v>
      </c>
      <c r="Z58" s="6"/>
      <c r="AA58" s="6"/>
      <c r="AC58" s="6"/>
    </row>
    <row r="59" spans="1:29" ht="15.75">
      <c r="A59" s="96" t="s">
        <v>34</v>
      </c>
      <c r="B59" s="59">
        <v>9</v>
      </c>
      <c r="C59" s="59">
        <v>4</v>
      </c>
      <c r="D59" s="59">
        <v>17</v>
      </c>
      <c r="E59" s="30">
        <f t="shared" si="9"/>
        <v>30</v>
      </c>
      <c r="F59" s="21">
        <v>2</v>
      </c>
      <c r="G59" s="22">
        <v>10</v>
      </c>
      <c r="H59" s="22">
        <v>6</v>
      </c>
      <c r="I59" s="22">
        <v>25</v>
      </c>
      <c r="J59" s="22">
        <v>29</v>
      </c>
      <c r="K59" s="22">
        <v>2</v>
      </c>
      <c r="L59" s="16">
        <f t="shared" si="10"/>
        <v>72</v>
      </c>
      <c r="M59" s="2"/>
      <c r="O59" s="5" t="s">
        <v>34</v>
      </c>
      <c r="P59" s="25">
        <v>111</v>
      </c>
      <c r="Q59" s="26">
        <v>60</v>
      </c>
      <c r="R59" s="26">
        <v>72</v>
      </c>
      <c r="Z59" s="6"/>
      <c r="AA59" s="6"/>
      <c r="AC59" s="6"/>
    </row>
    <row r="60" spans="1:29" ht="15.75">
      <c r="A60" s="96" t="s">
        <v>35</v>
      </c>
      <c r="B60" s="59">
        <v>8</v>
      </c>
      <c r="C60" s="59">
        <v>3</v>
      </c>
      <c r="D60" s="59">
        <v>14</v>
      </c>
      <c r="E60" s="30">
        <f t="shared" si="9"/>
        <v>25</v>
      </c>
      <c r="F60" s="21">
        <v>2</v>
      </c>
      <c r="G60" s="22">
        <v>10</v>
      </c>
      <c r="H60" s="22">
        <v>2</v>
      </c>
      <c r="I60" s="22">
        <v>17</v>
      </c>
      <c r="J60" s="22">
        <v>6</v>
      </c>
      <c r="K60" s="22">
        <v>3</v>
      </c>
      <c r="L60" s="16">
        <f t="shared" si="10"/>
        <v>38</v>
      </c>
      <c r="M60" s="2"/>
      <c r="O60" s="5" t="s">
        <v>35</v>
      </c>
      <c r="P60" s="25">
        <v>390</v>
      </c>
      <c r="Q60" s="26">
        <v>50</v>
      </c>
      <c r="R60" s="26">
        <v>38</v>
      </c>
      <c r="Z60" s="6"/>
      <c r="AA60" s="6"/>
      <c r="AC60" s="6"/>
    </row>
    <row r="61" spans="1:29" ht="15.75">
      <c r="A61" s="96" t="s">
        <v>36</v>
      </c>
      <c r="B61" s="59">
        <v>9</v>
      </c>
      <c r="C61" s="59">
        <v>4</v>
      </c>
      <c r="D61" s="59">
        <v>17</v>
      </c>
      <c r="E61" s="30">
        <f t="shared" si="9"/>
        <v>30</v>
      </c>
      <c r="F61" s="21">
        <v>2</v>
      </c>
      <c r="G61" s="22">
        <v>10</v>
      </c>
      <c r="H61" s="22">
        <v>2</v>
      </c>
      <c r="I61" s="22">
        <v>33</v>
      </c>
      <c r="J61" s="22">
        <v>6</v>
      </c>
      <c r="K61" s="22">
        <v>0</v>
      </c>
      <c r="L61" s="16">
        <f t="shared" si="10"/>
        <v>51</v>
      </c>
      <c r="M61" s="2"/>
      <c r="O61" s="60" t="s">
        <v>36</v>
      </c>
      <c r="P61" s="61">
        <v>441</v>
      </c>
      <c r="Q61" s="62">
        <v>60</v>
      </c>
      <c r="R61" s="62">
        <v>51</v>
      </c>
      <c r="Z61" s="6"/>
      <c r="AA61" s="6"/>
      <c r="AC61" s="6"/>
    </row>
    <row r="62" spans="1:29" ht="15.75">
      <c r="A62" s="96" t="s">
        <v>37</v>
      </c>
      <c r="B62" s="59">
        <v>9</v>
      </c>
      <c r="C62" s="59">
        <v>4</v>
      </c>
      <c r="D62" s="59">
        <v>17</v>
      </c>
      <c r="E62" s="30">
        <f t="shared" si="9"/>
        <v>30</v>
      </c>
      <c r="F62" s="21">
        <v>2</v>
      </c>
      <c r="G62" s="22">
        <v>10</v>
      </c>
      <c r="H62" s="22">
        <v>2</v>
      </c>
      <c r="I62" s="22">
        <v>20</v>
      </c>
      <c r="J62" s="22">
        <v>8</v>
      </c>
      <c r="K62" s="22">
        <v>4</v>
      </c>
      <c r="L62" s="16">
        <f t="shared" si="10"/>
        <v>44</v>
      </c>
      <c r="M62" s="2"/>
      <c r="O62" s="5" t="s">
        <v>37</v>
      </c>
      <c r="P62" s="25">
        <v>445</v>
      </c>
      <c r="Q62" s="26">
        <v>60</v>
      </c>
      <c r="R62" s="26">
        <v>44</v>
      </c>
      <c r="Z62" s="6"/>
      <c r="AA62" s="6"/>
      <c r="AC62" s="6"/>
    </row>
    <row r="63" spans="1:29" ht="15.75">
      <c r="A63" s="96" t="s">
        <v>38</v>
      </c>
      <c r="B63" s="59">
        <v>9</v>
      </c>
      <c r="C63" s="59">
        <v>4</v>
      </c>
      <c r="D63" s="59">
        <v>17</v>
      </c>
      <c r="E63" s="30">
        <f t="shared" si="9"/>
        <v>30</v>
      </c>
      <c r="F63" s="21">
        <v>2</v>
      </c>
      <c r="G63" s="22">
        <v>8</v>
      </c>
      <c r="H63" s="22">
        <v>4</v>
      </c>
      <c r="I63" s="22">
        <v>30</v>
      </c>
      <c r="J63" s="22">
        <v>9</v>
      </c>
      <c r="K63" s="22">
        <v>3</v>
      </c>
      <c r="L63" s="16">
        <f t="shared" si="10"/>
        <v>54</v>
      </c>
      <c r="M63" s="2"/>
      <c r="O63" s="5" t="s">
        <v>38</v>
      </c>
      <c r="P63" s="25">
        <v>467</v>
      </c>
      <c r="Q63" s="26">
        <v>60</v>
      </c>
      <c r="R63" s="26">
        <v>54</v>
      </c>
      <c r="Z63" s="6"/>
      <c r="AA63" s="6"/>
      <c r="AC63" s="6"/>
    </row>
    <row r="64" spans="1:29" ht="15.75">
      <c r="A64" s="96" t="s">
        <v>39</v>
      </c>
      <c r="B64" s="59">
        <v>5</v>
      </c>
      <c r="C64" s="59">
        <v>2</v>
      </c>
      <c r="D64" s="59">
        <v>8</v>
      </c>
      <c r="E64" s="30">
        <f t="shared" si="9"/>
        <v>15</v>
      </c>
      <c r="F64" s="21">
        <v>1</v>
      </c>
      <c r="G64" s="22">
        <v>3</v>
      </c>
      <c r="H64" s="22">
        <v>1</v>
      </c>
      <c r="I64" s="22">
        <v>12</v>
      </c>
      <c r="J64" s="22">
        <v>6</v>
      </c>
      <c r="K64" s="22">
        <v>1</v>
      </c>
      <c r="L64" s="16">
        <f t="shared" si="10"/>
        <v>23</v>
      </c>
      <c r="M64" s="2"/>
      <c r="O64" s="5" t="s">
        <v>39</v>
      </c>
      <c r="P64" s="25">
        <v>474</v>
      </c>
      <c r="Q64" s="26">
        <v>30</v>
      </c>
      <c r="R64" s="26">
        <v>23</v>
      </c>
      <c r="Z64" s="6"/>
      <c r="AA64" s="6"/>
      <c r="AC64" s="6"/>
    </row>
    <row r="65" spans="1:29" ht="15.75">
      <c r="A65" s="96" t="s">
        <v>40</v>
      </c>
      <c r="B65" s="59">
        <v>9</v>
      </c>
      <c r="C65" s="59">
        <v>4</v>
      </c>
      <c r="D65" s="59">
        <v>17</v>
      </c>
      <c r="E65" s="30">
        <f t="shared" si="9"/>
        <v>30</v>
      </c>
      <c r="F65" s="21">
        <v>2</v>
      </c>
      <c r="G65" s="22">
        <v>10</v>
      </c>
      <c r="H65" s="22">
        <v>3</v>
      </c>
      <c r="I65" s="22">
        <v>36</v>
      </c>
      <c r="J65" s="22">
        <v>9</v>
      </c>
      <c r="K65" s="22">
        <v>2</v>
      </c>
      <c r="L65" s="16">
        <f t="shared" si="10"/>
        <v>60</v>
      </c>
      <c r="M65" s="2"/>
      <c r="O65" s="5" t="s">
        <v>40</v>
      </c>
      <c r="P65" s="25">
        <v>468</v>
      </c>
      <c r="Q65" s="26">
        <v>60</v>
      </c>
      <c r="R65" s="26">
        <v>60</v>
      </c>
      <c r="Z65" s="6"/>
      <c r="AA65" s="6"/>
      <c r="AC65" s="6"/>
    </row>
    <row r="66" spans="1:29" ht="15.75">
      <c r="A66" s="97" t="s">
        <v>44</v>
      </c>
      <c r="B66" s="59">
        <f t="shared" ref="B66:K66" si="11">SUM(B57:B65)</f>
        <v>112</v>
      </c>
      <c r="C66" s="59">
        <f t="shared" si="11"/>
        <v>49</v>
      </c>
      <c r="D66" s="59">
        <f t="shared" si="11"/>
        <v>209</v>
      </c>
      <c r="E66" s="59">
        <f t="shared" si="11"/>
        <v>370</v>
      </c>
      <c r="F66" s="59">
        <f t="shared" si="11"/>
        <v>28</v>
      </c>
      <c r="G66" s="59">
        <f t="shared" si="11"/>
        <v>131</v>
      </c>
      <c r="H66" s="59">
        <f t="shared" si="11"/>
        <v>38</v>
      </c>
      <c r="I66" s="59">
        <f t="shared" si="11"/>
        <v>377</v>
      </c>
      <c r="J66" s="59">
        <f t="shared" si="11"/>
        <v>134</v>
      </c>
      <c r="K66" s="59">
        <f t="shared" si="11"/>
        <v>32</v>
      </c>
      <c r="L66" s="16">
        <f>L57+L58+L59+L60+L61+L62+L63+L64+L65</f>
        <v>712</v>
      </c>
      <c r="M66" s="2"/>
      <c r="O66" s="31"/>
      <c r="P66" s="32"/>
      <c r="Q66" s="33"/>
      <c r="R66" s="63"/>
      <c r="Z66" s="6"/>
      <c r="AA66" s="6"/>
      <c r="AC66" s="6"/>
    </row>
    <row r="67" spans="1:29" ht="15.75">
      <c r="A67" s="52"/>
      <c r="B67" s="52"/>
      <c r="C67" s="52"/>
      <c r="D67" s="59">
        <f>SUM(B66:D66)</f>
        <v>370</v>
      </c>
      <c r="E67" s="52">
        <f>E66+D66+C66+B66</f>
        <v>740</v>
      </c>
      <c r="F67" s="21"/>
      <c r="G67" s="19"/>
      <c r="H67" s="19"/>
      <c r="I67" s="19">
        <f>G66+H66+I66</f>
        <v>546</v>
      </c>
      <c r="J67" s="19"/>
      <c r="K67" s="19">
        <f>SUM(G66:K66)</f>
        <v>712</v>
      </c>
      <c r="M67" s="2"/>
      <c r="O67" s="31"/>
      <c r="P67" s="32"/>
      <c r="Q67" s="33"/>
      <c r="R67" s="33"/>
      <c r="Z67" s="6"/>
      <c r="AA67" s="6"/>
      <c r="AC67" s="6"/>
    </row>
    <row r="68" spans="1:29" ht="15.75">
      <c r="A68" s="99" t="s">
        <v>69</v>
      </c>
      <c r="L68" s="43" t="e">
        <f>#REF!+#REF!+#REF!+#REF!+2</f>
        <v>#REF!</v>
      </c>
      <c r="M68" s="2"/>
      <c r="O68" s="31" t="s">
        <v>47</v>
      </c>
      <c r="P68" s="32">
        <v>14</v>
      </c>
      <c r="Q68" s="35" t="e">
        <f>SUM(#REF!)</f>
        <v>#REF!</v>
      </c>
      <c r="R68" s="63">
        <v>36</v>
      </c>
      <c r="Z68" s="6"/>
      <c r="AA68" s="6"/>
      <c r="AC68" s="6"/>
    </row>
    <row r="69" spans="1:29" ht="15.75">
      <c r="A69" s="100" t="s">
        <v>70</v>
      </c>
      <c r="L69" s="43" t="e">
        <f>#REF!+#REF!+#REF!+#REF!</f>
        <v>#REF!</v>
      </c>
      <c r="M69" s="2"/>
      <c r="O69" s="41" t="s">
        <v>48</v>
      </c>
      <c r="P69" s="32">
        <v>408</v>
      </c>
      <c r="Q69" s="35" t="e">
        <f>SUM(#REF!)</f>
        <v>#REF!</v>
      </c>
      <c r="R69" s="44">
        <v>46</v>
      </c>
      <c r="Z69" s="6"/>
      <c r="AA69" s="6"/>
      <c r="AC69" s="6"/>
    </row>
    <row r="70" spans="1:29" ht="31.5">
      <c r="A70" s="100" t="s">
        <v>71</v>
      </c>
      <c r="L70" s="43" t="e">
        <f>#REF!+#REF!+#REF!+#REF!</f>
        <v>#REF!</v>
      </c>
      <c r="M70" s="2"/>
      <c r="O70" s="31" t="s">
        <v>50</v>
      </c>
      <c r="P70" s="32">
        <v>505</v>
      </c>
      <c r="Q70" s="35" t="e">
        <f>SUM(#REF!)</f>
        <v>#REF!</v>
      </c>
      <c r="R70" s="44">
        <v>33</v>
      </c>
      <c r="Z70" s="6"/>
      <c r="AA70" s="6"/>
      <c r="AC70" s="6"/>
    </row>
    <row r="71" spans="1:29" ht="15.75">
      <c r="A71" s="100" t="s">
        <v>72</v>
      </c>
      <c r="L71" s="71">
        <v>31</v>
      </c>
      <c r="M71" s="2"/>
      <c r="O71" s="31" t="s">
        <v>53</v>
      </c>
      <c r="P71" s="32">
        <v>509</v>
      </c>
      <c r="Q71" s="35" t="e">
        <f>SUM(#REF!)</f>
        <v>#REF!</v>
      </c>
      <c r="R71" s="44">
        <v>31</v>
      </c>
      <c r="Z71" s="6"/>
      <c r="AA71" s="6"/>
      <c r="AC71" s="6"/>
    </row>
    <row r="72" spans="1:29" ht="15.75">
      <c r="A72" s="100" t="s">
        <v>73</v>
      </c>
      <c r="L72" s="69" t="e">
        <f>#REF!+#REF!+#REF!+#REF!</f>
        <v>#REF!</v>
      </c>
      <c r="M72" s="2"/>
      <c r="O72" s="31" t="s">
        <v>51</v>
      </c>
      <c r="P72" s="32">
        <v>503</v>
      </c>
      <c r="Q72" s="35" t="e">
        <f>SUM(#REF!)</f>
        <v>#REF!</v>
      </c>
      <c r="R72" s="44">
        <v>28</v>
      </c>
      <c r="Z72" s="6"/>
      <c r="AA72" s="6"/>
      <c r="AC72" s="6"/>
    </row>
    <row r="73" spans="1:29" ht="15.75">
      <c r="A73" s="100" t="s">
        <v>74</v>
      </c>
      <c r="L73" s="71">
        <v>33</v>
      </c>
      <c r="M73" s="2"/>
      <c r="O73" s="31" t="s">
        <v>54</v>
      </c>
      <c r="P73" s="32">
        <v>516</v>
      </c>
      <c r="Q73" s="35" t="e">
        <f>SUM(#REF!)</f>
        <v>#REF!</v>
      </c>
      <c r="R73" s="44">
        <v>33</v>
      </c>
      <c r="Z73" s="6"/>
      <c r="AA73" s="6"/>
      <c r="AC73" s="6"/>
    </row>
    <row r="74" spans="1:29" ht="15.75">
      <c r="A74" s="100" t="s">
        <v>75</v>
      </c>
      <c r="L74" s="43" t="e">
        <f>#REF!+#REF!+#REF!+#REF!</f>
        <v>#REF!</v>
      </c>
      <c r="M74" s="2"/>
      <c r="O74" s="31" t="s">
        <v>49</v>
      </c>
      <c r="P74" s="32">
        <v>504</v>
      </c>
      <c r="Q74" s="35" t="e">
        <f>SUM(#REF!)</f>
        <v>#REF!</v>
      </c>
      <c r="R74" s="44">
        <v>42</v>
      </c>
      <c r="Z74" s="6"/>
      <c r="AA74" s="6"/>
      <c r="AC74" s="6"/>
    </row>
    <row r="75" spans="1:29" ht="15.75">
      <c r="A75" s="100" t="s">
        <v>76</v>
      </c>
      <c r="L75" s="43" t="e">
        <f>#REF!+#REF!+#REF!+#REF!</f>
        <v>#REF!</v>
      </c>
      <c r="M75" s="2"/>
      <c r="O75" s="31" t="s">
        <v>45</v>
      </c>
      <c r="P75" s="32">
        <v>672</v>
      </c>
      <c r="Q75" s="46">
        <v>60</v>
      </c>
      <c r="R75" s="63">
        <v>59</v>
      </c>
      <c r="Z75" s="6"/>
      <c r="AA75" s="6"/>
      <c r="AC75" s="6"/>
    </row>
    <row r="76" spans="1:29" ht="15.75">
      <c r="A76" s="100" t="s">
        <v>77</v>
      </c>
      <c r="L76" s="43" t="e">
        <f>#REF!+#REF!+#REF!+#REF!</f>
        <v>#REF!</v>
      </c>
      <c r="M76" s="2"/>
      <c r="O76" s="31" t="s">
        <v>46</v>
      </c>
      <c r="P76" s="32">
        <v>862</v>
      </c>
      <c r="Q76" s="46">
        <v>60</v>
      </c>
      <c r="R76" s="44">
        <v>49</v>
      </c>
      <c r="Z76" s="6"/>
      <c r="AA76" s="6"/>
      <c r="AC76" s="6"/>
    </row>
    <row r="77" spans="1:29" ht="15.75">
      <c r="A77" s="97" t="s">
        <v>44</v>
      </c>
      <c r="B77" s="59" t="e">
        <f>SUM(#REF!)</f>
        <v>#REF!</v>
      </c>
      <c r="C77" s="59" t="e">
        <f>SUM(#REF!)</f>
        <v>#REF!</v>
      </c>
      <c r="D77" s="59" t="e">
        <f>SUM(#REF!)</f>
        <v>#REF!</v>
      </c>
      <c r="E77" s="59" t="e">
        <f>SUM(#REF!)</f>
        <v>#REF!</v>
      </c>
      <c r="F77" s="21">
        <v>15</v>
      </c>
      <c r="G77" s="59" t="e">
        <f>SUM(#REF!)</f>
        <v>#REF!</v>
      </c>
      <c r="H77" s="59" t="e">
        <f>SUM(#REF!)</f>
        <v>#REF!</v>
      </c>
      <c r="I77" s="59" t="e">
        <f>SUM(#REF!)</f>
        <v>#REF!</v>
      </c>
      <c r="J77" s="59" t="e">
        <f>SUM(#REF!)</f>
        <v>#REF!</v>
      </c>
      <c r="K77" s="59" t="e">
        <f>SUM(#REF!)</f>
        <v>#REF!</v>
      </c>
      <c r="L77" s="43" t="e">
        <f>SUM(G77:K77)</f>
        <v>#REF!</v>
      </c>
      <c r="M77" s="2"/>
      <c r="O77" s="67"/>
      <c r="P77" s="68"/>
      <c r="Q77" s="72"/>
      <c r="R77" s="72"/>
      <c r="Z77" s="6"/>
      <c r="AA77" s="6"/>
      <c r="AC77" s="6"/>
    </row>
    <row r="78" spans="1:29" ht="15.75">
      <c r="A78" s="52"/>
      <c r="B78" s="52"/>
      <c r="C78" s="52"/>
      <c r="D78" s="59" t="e">
        <f>D77+C77+B77</f>
        <v>#REF!</v>
      </c>
      <c r="E78" s="52" t="e">
        <f>E77+D77+C77+B77</f>
        <v>#REF!</v>
      </c>
      <c r="F78" s="21" t="e">
        <f>SUM(#REF!)</f>
        <v>#REF!</v>
      </c>
      <c r="G78" s="19"/>
      <c r="H78" s="19"/>
      <c r="I78" s="19" t="e">
        <f>G77+H77+I77</f>
        <v>#REF!</v>
      </c>
      <c r="J78" s="19"/>
      <c r="K78" s="19" t="e">
        <f>SUM(G77:K77)</f>
        <v>#REF!</v>
      </c>
      <c r="L78" s="43" t="e">
        <f>E78+E67</f>
        <v>#REF!</v>
      </c>
      <c r="M78" s="2" t="e">
        <f>I78+I67</f>
        <v>#REF!</v>
      </c>
      <c r="N78" s="53" t="e">
        <f>D78+D67</f>
        <v>#REF!</v>
      </c>
      <c r="O78" s="67" t="s">
        <v>56</v>
      </c>
      <c r="P78" s="68"/>
      <c r="Q78" s="72" t="e">
        <f t="shared" ref="Q78:R78" si="12">SUM(Q57:Q76)</f>
        <v>#REF!</v>
      </c>
      <c r="R78" s="72">
        <f t="shared" si="12"/>
        <v>1069</v>
      </c>
      <c r="Z78" s="6"/>
      <c r="AA78" s="6"/>
      <c r="AC78" s="6"/>
    </row>
    <row r="79" spans="1:29" ht="15.75">
      <c r="A79" s="95" t="s">
        <v>60</v>
      </c>
      <c r="B79" s="59"/>
      <c r="C79" s="59"/>
      <c r="D79" s="59"/>
      <c r="E79" s="59"/>
      <c r="F79" s="18"/>
      <c r="G79" s="19"/>
      <c r="H79" s="19"/>
      <c r="I79" s="19"/>
      <c r="J79" s="19"/>
      <c r="K79" s="19"/>
      <c r="M79" s="53"/>
      <c r="N79" s="53"/>
      <c r="O79" s="116" t="s">
        <v>67</v>
      </c>
      <c r="P79" s="117"/>
      <c r="Q79" s="117"/>
      <c r="R79" s="118"/>
      <c r="Z79" s="6"/>
      <c r="AA79" s="6"/>
      <c r="AC79" s="6"/>
    </row>
    <row r="80" spans="1:29" ht="15.75">
      <c r="A80" s="96" t="s">
        <v>27</v>
      </c>
      <c r="B80" s="59">
        <v>36</v>
      </c>
      <c r="C80" s="59">
        <v>16</v>
      </c>
      <c r="D80" s="59">
        <v>68</v>
      </c>
      <c r="E80" s="59">
        <v>120</v>
      </c>
      <c r="F80" s="21">
        <v>0</v>
      </c>
      <c r="G80" s="22">
        <v>51</v>
      </c>
      <c r="H80" s="22">
        <v>7</v>
      </c>
      <c r="I80" s="22">
        <v>223</v>
      </c>
      <c r="J80" s="22">
        <v>69</v>
      </c>
      <c r="K80" s="22">
        <v>10</v>
      </c>
      <c r="L80" s="16">
        <f>51+7+223+69+10</f>
        <v>360</v>
      </c>
      <c r="M80" s="2"/>
      <c r="O80" s="60" t="s">
        <v>27</v>
      </c>
      <c r="P80" s="61">
        <v>401</v>
      </c>
      <c r="Q80" s="35">
        <f t="shared" ref="Q80:Q88" si="13">SUM(B80:E80)</f>
        <v>240</v>
      </c>
      <c r="R80" s="62">
        <v>360</v>
      </c>
      <c r="Z80" s="6"/>
      <c r="AA80" s="6"/>
      <c r="AC80" s="6"/>
    </row>
    <row r="81" spans="1:29" ht="15.75">
      <c r="A81" s="96" t="s">
        <v>30</v>
      </c>
      <c r="B81" s="59">
        <v>18</v>
      </c>
      <c r="C81" s="59">
        <v>8</v>
      </c>
      <c r="D81" s="59">
        <v>34</v>
      </c>
      <c r="E81" s="59">
        <v>60</v>
      </c>
      <c r="F81" s="21">
        <v>0</v>
      </c>
      <c r="G81" s="22">
        <v>16</v>
      </c>
      <c r="H81" s="22">
        <v>3</v>
      </c>
      <c r="I81" s="22">
        <v>81</v>
      </c>
      <c r="J81" s="22">
        <v>37</v>
      </c>
      <c r="K81" s="22">
        <v>6</v>
      </c>
      <c r="L81" s="16">
        <f t="shared" ref="L81:L88" si="14">G81+H81+I81+J81+K81</f>
        <v>143</v>
      </c>
      <c r="M81" s="2"/>
      <c r="O81" s="5" t="s">
        <v>30</v>
      </c>
      <c r="P81" s="25">
        <v>402</v>
      </c>
      <c r="Q81" s="35">
        <f t="shared" si="13"/>
        <v>120</v>
      </c>
      <c r="R81" s="26">
        <v>143</v>
      </c>
      <c r="Z81" s="6"/>
      <c r="AA81" s="6"/>
      <c r="AC81" s="6"/>
    </row>
    <row r="82" spans="1:29" ht="15.75">
      <c r="A82" s="96" t="s">
        <v>34</v>
      </c>
      <c r="B82" s="59">
        <v>9</v>
      </c>
      <c r="C82" s="59">
        <v>4</v>
      </c>
      <c r="D82" s="59">
        <v>17</v>
      </c>
      <c r="E82" s="59">
        <v>30</v>
      </c>
      <c r="F82" s="21">
        <v>0</v>
      </c>
      <c r="G82" s="22">
        <v>18</v>
      </c>
      <c r="H82" s="22">
        <v>14</v>
      </c>
      <c r="I82" s="22">
        <v>35</v>
      </c>
      <c r="J82" s="22">
        <v>35</v>
      </c>
      <c r="K82" s="22">
        <v>4</v>
      </c>
      <c r="L82" s="16">
        <f t="shared" si="14"/>
        <v>106</v>
      </c>
      <c r="M82" s="2"/>
      <c r="O82" s="5" t="s">
        <v>34</v>
      </c>
      <c r="P82" s="25">
        <v>111</v>
      </c>
      <c r="Q82" s="35">
        <f t="shared" si="13"/>
        <v>60</v>
      </c>
      <c r="R82" s="26">
        <v>106</v>
      </c>
      <c r="Z82" s="6"/>
      <c r="AA82" s="6"/>
      <c r="AC82" s="6"/>
    </row>
    <row r="83" spans="1:29" ht="15.75">
      <c r="A83" s="96" t="s">
        <v>35</v>
      </c>
      <c r="B83" s="59">
        <v>8</v>
      </c>
      <c r="C83" s="59">
        <v>3</v>
      </c>
      <c r="D83" s="30">
        <v>14</v>
      </c>
      <c r="E83" s="59">
        <v>25</v>
      </c>
      <c r="F83" s="21">
        <v>0</v>
      </c>
      <c r="G83" s="22">
        <v>10</v>
      </c>
      <c r="H83" s="22">
        <v>16</v>
      </c>
      <c r="I83" s="22">
        <v>23</v>
      </c>
      <c r="J83" s="22">
        <v>7</v>
      </c>
      <c r="K83" s="22">
        <v>4</v>
      </c>
      <c r="L83" s="16">
        <f t="shared" si="14"/>
        <v>60</v>
      </c>
      <c r="M83" s="2"/>
      <c r="O83" s="5" t="s">
        <v>35</v>
      </c>
      <c r="P83" s="25">
        <v>390</v>
      </c>
      <c r="Q83" s="35">
        <f t="shared" si="13"/>
        <v>50</v>
      </c>
      <c r="R83" s="26">
        <v>60</v>
      </c>
      <c r="Z83" s="6"/>
      <c r="AA83" s="6"/>
      <c r="AC83" s="6"/>
    </row>
    <row r="84" spans="1:29" ht="15.75">
      <c r="A84" s="96" t="s">
        <v>36</v>
      </c>
      <c r="B84" s="59">
        <v>9</v>
      </c>
      <c r="C84" s="59">
        <v>4</v>
      </c>
      <c r="D84" s="59">
        <v>17</v>
      </c>
      <c r="E84" s="59">
        <v>30</v>
      </c>
      <c r="F84" s="21">
        <v>0</v>
      </c>
      <c r="G84" s="22">
        <v>7</v>
      </c>
      <c r="H84" s="22">
        <v>8</v>
      </c>
      <c r="I84" s="22">
        <v>57</v>
      </c>
      <c r="J84" s="22">
        <v>17</v>
      </c>
      <c r="K84" s="22">
        <v>1</v>
      </c>
      <c r="L84" s="16">
        <f t="shared" si="14"/>
        <v>90</v>
      </c>
      <c r="M84" s="2"/>
      <c r="O84" s="5" t="s">
        <v>36</v>
      </c>
      <c r="P84" s="25">
        <v>441</v>
      </c>
      <c r="Q84" s="35">
        <f t="shared" si="13"/>
        <v>60</v>
      </c>
      <c r="R84" s="26">
        <v>90</v>
      </c>
      <c r="Z84" s="6"/>
      <c r="AA84" s="6"/>
      <c r="AC84" s="6"/>
    </row>
    <row r="85" spans="1:29" ht="15.75">
      <c r="A85" s="96" t="s">
        <v>37</v>
      </c>
      <c r="B85" s="59">
        <v>9</v>
      </c>
      <c r="C85" s="59">
        <v>4</v>
      </c>
      <c r="D85" s="59">
        <v>17</v>
      </c>
      <c r="E85" s="59">
        <v>30</v>
      </c>
      <c r="F85" s="21">
        <v>0</v>
      </c>
      <c r="G85" s="22">
        <v>14</v>
      </c>
      <c r="H85" s="22">
        <v>14</v>
      </c>
      <c r="I85" s="22">
        <v>43</v>
      </c>
      <c r="J85" s="22">
        <v>16</v>
      </c>
      <c r="K85" s="22">
        <v>0</v>
      </c>
      <c r="L85" s="16">
        <f t="shared" si="14"/>
        <v>87</v>
      </c>
      <c r="M85" s="2"/>
      <c r="O85" s="5" t="s">
        <v>37</v>
      </c>
      <c r="P85" s="25">
        <v>445</v>
      </c>
      <c r="Q85" s="35">
        <f t="shared" si="13"/>
        <v>60</v>
      </c>
      <c r="R85" s="26">
        <v>87</v>
      </c>
      <c r="Z85" s="6"/>
      <c r="AA85" s="6"/>
      <c r="AC85" s="6"/>
    </row>
    <row r="86" spans="1:29" ht="15.75">
      <c r="A86" s="96" t="s">
        <v>38</v>
      </c>
      <c r="B86" s="59">
        <v>9</v>
      </c>
      <c r="C86" s="59">
        <v>4</v>
      </c>
      <c r="D86" s="59">
        <v>17</v>
      </c>
      <c r="E86" s="59">
        <v>30</v>
      </c>
      <c r="F86" s="21">
        <v>0</v>
      </c>
      <c r="G86" s="22">
        <v>3</v>
      </c>
      <c r="H86" s="22">
        <v>1</v>
      </c>
      <c r="I86" s="22">
        <v>48</v>
      </c>
      <c r="J86" s="22">
        <v>16</v>
      </c>
      <c r="K86" s="22">
        <v>4</v>
      </c>
      <c r="L86" s="16">
        <f t="shared" si="14"/>
        <v>72</v>
      </c>
      <c r="M86" s="2"/>
      <c r="O86" s="5" t="s">
        <v>38</v>
      </c>
      <c r="P86" s="25">
        <v>467</v>
      </c>
      <c r="Q86" s="35">
        <f t="shared" si="13"/>
        <v>60</v>
      </c>
      <c r="R86" s="26">
        <v>72</v>
      </c>
      <c r="Z86" s="6"/>
      <c r="AA86" s="6"/>
      <c r="AC86" s="6"/>
    </row>
    <row r="87" spans="1:29" ht="15.75">
      <c r="A87" s="96" t="s">
        <v>39</v>
      </c>
      <c r="B87" s="59">
        <v>5</v>
      </c>
      <c r="C87" s="59">
        <v>2</v>
      </c>
      <c r="D87" s="59">
        <v>8</v>
      </c>
      <c r="E87" s="59">
        <v>15</v>
      </c>
      <c r="F87" s="21">
        <v>0</v>
      </c>
      <c r="G87" s="22">
        <v>5</v>
      </c>
      <c r="H87" s="22">
        <v>1</v>
      </c>
      <c r="I87" s="22">
        <v>24</v>
      </c>
      <c r="J87" s="22">
        <v>5</v>
      </c>
      <c r="K87" s="22">
        <v>1</v>
      </c>
      <c r="L87" s="16">
        <f t="shared" si="14"/>
        <v>36</v>
      </c>
      <c r="M87" s="2"/>
      <c r="O87" s="5" t="s">
        <v>39</v>
      </c>
      <c r="P87" s="25">
        <v>474</v>
      </c>
      <c r="Q87" s="35">
        <f t="shared" si="13"/>
        <v>30</v>
      </c>
      <c r="R87" s="26">
        <v>36</v>
      </c>
      <c r="Z87" s="6"/>
      <c r="AA87" s="6"/>
      <c r="AC87" s="6"/>
    </row>
    <row r="88" spans="1:29" ht="15.75">
      <c r="A88" s="96" t="s">
        <v>40</v>
      </c>
      <c r="B88" s="59">
        <v>9</v>
      </c>
      <c r="C88" s="59">
        <v>4</v>
      </c>
      <c r="D88" s="59">
        <v>17</v>
      </c>
      <c r="E88" s="59">
        <v>30</v>
      </c>
      <c r="F88" s="21">
        <v>0</v>
      </c>
      <c r="G88" s="22">
        <v>5</v>
      </c>
      <c r="H88" s="22">
        <v>1</v>
      </c>
      <c r="I88" s="22">
        <v>52</v>
      </c>
      <c r="J88" s="22">
        <v>13</v>
      </c>
      <c r="K88" s="22">
        <v>1</v>
      </c>
      <c r="L88" s="16">
        <f t="shared" si="14"/>
        <v>72</v>
      </c>
      <c r="M88" s="2"/>
      <c r="O88" s="5" t="s">
        <v>40</v>
      </c>
      <c r="P88" s="25">
        <v>468</v>
      </c>
      <c r="Q88" s="35">
        <f t="shared" si="13"/>
        <v>60</v>
      </c>
      <c r="R88" s="26">
        <v>72</v>
      </c>
      <c r="Z88" s="6"/>
      <c r="AA88" s="6"/>
      <c r="AC88" s="6"/>
    </row>
    <row r="89" spans="1:29" ht="15.75">
      <c r="A89" s="97" t="s">
        <v>44</v>
      </c>
      <c r="B89" s="59">
        <f t="shared" ref="B89:K89" si="15">SUM(B80:B88)</f>
        <v>112</v>
      </c>
      <c r="C89" s="59">
        <f t="shared" si="15"/>
        <v>49</v>
      </c>
      <c r="D89" s="59">
        <f t="shared" si="15"/>
        <v>209</v>
      </c>
      <c r="E89" s="59">
        <f t="shared" si="15"/>
        <v>370</v>
      </c>
      <c r="F89" s="18">
        <f t="shared" si="15"/>
        <v>0</v>
      </c>
      <c r="G89" s="59">
        <f t="shared" si="15"/>
        <v>129</v>
      </c>
      <c r="H89" s="59">
        <f t="shared" si="15"/>
        <v>65</v>
      </c>
      <c r="I89" s="59">
        <f t="shared" si="15"/>
        <v>586</v>
      </c>
      <c r="J89" s="59">
        <f t="shared" si="15"/>
        <v>215</v>
      </c>
      <c r="K89" s="59">
        <f t="shared" si="15"/>
        <v>31</v>
      </c>
      <c r="L89" s="16">
        <f>360+143+106+60+90+87+72+36+72</f>
        <v>1026</v>
      </c>
      <c r="M89" s="2"/>
      <c r="Z89" s="6"/>
      <c r="AA89" s="6"/>
      <c r="AC89" s="6"/>
    </row>
    <row r="90" spans="1:29" ht="15.75">
      <c r="A90" s="97"/>
      <c r="B90" s="59"/>
      <c r="C90" s="59"/>
      <c r="D90" s="59">
        <f>SUM(B89:D89)</f>
        <v>370</v>
      </c>
      <c r="E90" s="59">
        <f>SUM(E80:E89)</f>
        <v>740</v>
      </c>
      <c r="F90" s="21"/>
      <c r="G90" s="19"/>
      <c r="H90" s="19"/>
      <c r="I90" s="19">
        <f>G89+H89+I89</f>
        <v>780</v>
      </c>
      <c r="J90" s="19"/>
      <c r="K90" s="19">
        <f>SUM(G89:K89)</f>
        <v>1026</v>
      </c>
      <c r="M90" s="2"/>
      <c r="N90" s="53"/>
      <c r="O90" s="38"/>
      <c r="P90" s="73"/>
      <c r="Q90" s="35"/>
      <c r="R90" s="35"/>
      <c r="Z90" s="6"/>
      <c r="AA90" s="6"/>
      <c r="AC90" s="6"/>
    </row>
    <row r="91" spans="1:29" ht="15.75">
      <c r="A91" s="99" t="s">
        <v>69</v>
      </c>
      <c r="L91" s="43" t="e">
        <f>SUM(#REF!)</f>
        <v>#REF!</v>
      </c>
      <c r="M91" s="2"/>
      <c r="O91" s="38" t="s">
        <v>47</v>
      </c>
      <c r="P91" s="73">
        <v>14</v>
      </c>
      <c r="Q91" s="35" t="e">
        <f>SUM(#REF!)</f>
        <v>#REF!</v>
      </c>
      <c r="R91" s="46">
        <v>47</v>
      </c>
      <c r="Z91" s="6"/>
      <c r="AA91" s="6"/>
      <c r="AC91" s="6"/>
    </row>
    <row r="92" spans="1:29" ht="15.75">
      <c r="A92" s="100" t="s">
        <v>70</v>
      </c>
      <c r="L92" s="43" t="e">
        <f>SUM(#REF!)</f>
        <v>#REF!</v>
      </c>
      <c r="M92" s="2"/>
      <c r="O92" s="41" t="s">
        <v>48</v>
      </c>
      <c r="P92" s="73">
        <v>408</v>
      </c>
      <c r="Q92" s="35" t="e">
        <f>SUM(#REF!)</f>
        <v>#REF!</v>
      </c>
      <c r="R92" s="46">
        <v>46</v>
      </c>
      <c r="Z92" s="6"/>
      <c r="AA92" s="6"/>
      <c r="AC92" s="6"/>
    </row>
    <row r="93" spans="1:29" ht="31.5">
      <c r="A93" s="100" t="s">
        <v>71</v>
      </c>
      <c r="L93" s="43" t="e">
        <f>SUM(#REF!)</f>
        <v>#REF!</v>
      </c>
      <c r="M93" s="2"/>
      <c r="O93" s="38" t="s">
        <v>50</v>
      </c>
      <c r="P93" s="73">
        <v>505</v>
      </c>
      <c r="Q93" s="35" t="e">
        <f>SUM(#REF!)</f>
        <v>#REF!</v>
      </c>
      <c r="R93" s="46">
        <v>45</v>
      </c>
      <c r="Z93" s="6"/>
      <c r="AA93" s="6"/>
      <c r="AC93" s="6"/>
    </row>
    <row r="94" spans="1:29" ht="15.75">
      <c r="A94" s="100" t="s">
        <v>72</v>
      </c>
      <c r="L94" s="43" t="e">
        <f>SUM(#REF!)</f>
        <v>#REF!</v>
      </c>
      <c r="M94" s="2"/>
      <c r="O94" s="38" t="s">
        <v>53</v>
      </c>
      <c r="P94" s="73">
        <v>509</v>
      </c>
      <c r="Q94" s="35" t="e">
        <f>SUM(#REF!)</f>
        <v>#REF!</v>
      </c>
      <c r="R94" s="46">
        <v>32</v>
      </c>
      <c r="Z94" s="6"/>
      <c r="AA94" s="6"/>
      <c r="AC94" s="6"/>
    </row>
    <row r="95" spans="1:29" ht="15.75">
      <c r="A95" s="100" t="s">
        <v>73</v>
      </c>
      <c r="L95" s="43" t="e">
        <f>SUM(#REF!)</f>
        <v>#REF!</v>
      </c>
      <c r="M95" s="2"/>
      <c r="O95" s="38" t="s">
        <v>51</v>
      </c>
      <c r="P95" s="73">
        <v>503</v>
      </c>
      <c r="Q95" s="35" t="e">
        <f>SUM(#REF!)</f>
        <v>#REF!</v>
      </c>
      <c r="R95" s="46">
        <v>34</v>
      </c>
      <c r="Z95" s="6"/>
      <c r="AA95" s="6"/>
      <c r="AC95" s="6"/>
    </row>
    <row r="96" spans="1:29" ht="15.75">
      <c r="A96" s="100" t="s">
        <v>74</v>
      </c>
      <c r="L96" s="43" t="e">
        <f>SUM(#REF!)</f>
        <v>#REF!</v>
      </c>
      <c r="M96" s="2"/>
      <c r="O96" s="38" t="s">
        <v>54</v>
      </c>
      <c r="P96" s="73">
        <v>516</v>
      </c>
      <c r="Q96" s="35" t="e">
        <f>SUM(#REF!)</f>
        <v>#REF!</v>
      </c>
      <c r="R96" s="46">
        <v>33</v>
      </c>
      <c r="Z96" s="6"/>
      <c r="AA96" s="6"/>
      <c r="AC96" s="6"/>
    </row>
    <row r="97" spans="1:29" ht="15.75">
      <c r="A97" s="100" t="s">
        <v>75</v>
      </c>
      <c r="L97" s="43" t="e">
        <f>SUM(#REF!)</f>
        <v>#REF!</v>
      </c>
      <c r="M97" s="2"/>
      <c r="O97" s="38" t="s">
        <v>49</v>
      </c>
      <c r="P97" s="73">
        <v>504</v>
      </c>
      <c r="Q97" s="35" t="e">
        <f>SUM(#REF!)</f>
        <v>#REF!</v>
      </c>
      <c r="R97" s="46">
        <v>46</v>
      </c>
      <c r="Z97" s="6"/>
      <c r="AA97" s="6"/>
      <c r="AC97" s="6"/>
    </row>
    <row r="98" spans="1:29" ht="15.75">
      <c r="A98" s="100" t="s">
        <v>76</v>
      </c>
      <c r="L98" s="43" t="e">
        <f>SUM(#REF!)</f>
        <v>#REF!</v>
      </c>
      <c r="M98" s="2"/>
      <c r="O98" s="38" t="s">
        <v>45</v>
      </c>
      <c r="P98" s="73">
        <v>672</v>
      </c>
      <c r="Q98" s="46">
        <v>60</v>
      </c>
      <c r="R98" s="46">
        <v>60</v>
      </c>
      <c r="Z98" s="6"/>
      <c r="AA98" s="6"/>
      <c r="AC98" s="6"/>
    </row>
    <row r="99" spans="1:29" ht="15.75">
      <c r="A99" s="100" t="s">
        <v>77</v>
      </c>
      <c r="L99" s="43" t="e">
        <f>SUM(#REF!)</f>
        <v>#REF!</v>
      </c>
      <c r="M99" s="2"/>
      <c r="O99" s="38" t="s">
        <v>46</v>
      </c>
      <c r="P99" s="73">
        <v>862</v>
      </c>
      <c r="Q99" s="46">
        <v>60</v>
      </c>
      <c r="R99" s="46">
        <v>41</v>
      </c>
      <c r="Z99" s="6"/>
      <c r="AA99" s="6"/>
      <c r="AC99" s="6"/>
    </row>
    <row r="100" spans="1:29" ht="15.75">
      <c r="A100" s="97" t="s">
        <v>44</v>
      </c>
      <c r="B100" s="21" t="e">
        <f>SUM(#REF!)</f>
        <v>#REF!</v>
      </c>
      <c r="C100" s="21" t="e">
        <f>SUM(#REF!)</f>
        <v>#REF!</v>
      </c>
      <c r="D100" s="21" t="e">
        <f>SUM(#REF!)</f>
        <v>#REF!</v>
      </c>
      <c r="E100" s="21" t="e">
        <f>SUM(#REF!)</f>
        <v>#REF!</v>
      </c>
      <c r="F100" s="21" t="e">
        <f>SUM(#REF!)</f>
        <v>#REF!</v>
      </c>
      <c r="G100" s="21" t="e">
        <f>SUM(#REF!)</f>
        <v>#REF!</v>
      </c>
      <c r="H100" s="21" t="e">
        <f>SUM(#REF!)</f>
        <v>#REF!</v>
      </c>
      <c r="I100" s="21" t="e">
        <f>SUM(#REF!)</f>
        <v>#REF!</v>
      </c>
      <c r="J100" s="21" t="e">
        <f>SUM(#REF!)</f>
        <v>#REF!</v>
      </c>
      <c r="K100" s="21" t="e">
        <f>SUM(#REF!)</f>
        <v>#REF!</v>
      </c>
      <c r="L100" s="43" t="e">
        <f>SUM(G100:K100)</f>
        <v>#REF!</v>
      </c>
      <c r="M100" s="2"/>
      <c r="O100" s="75"/>
      <c r="P100" s="76"/>
      <c r="Q100" s="35"/>
      <c r="R100" s="72"/>
      <c r="Z100" s="6"/>
      <c r="AA100" s="6"/>
      <c r="AC100" s="6"/>
    </row>
    <row r="101" spans="1:29" ht="15.75">
      <c r="A101" s="77"/>
      <c r="B101" s="77"/>
      <c r="C101" s="77"/>
      <c r="D101" s="78" t="e">
        <f>D100+C100+B100</f>
        <v>#REF!</v>
      </c>
      <c r="E101" s="77" t="e">
        <f>SUM(E91:E100)</f>
        <v>#REF!</v>
      </c>
      <c r="F101" s="19" t="e">
        <f>D101+E100</f>
        <v>#REF!</v>
      </c>
      <c r="G101" s="19"/>
      <c r="H101" s="19"/>
      <c r="I101" s="19" t="e">
        <f>G100+H100+I100</f>
        <v>#REF!</v>
      </c>
      <c r="J101" s="19"/>
      <c r="K101" s="19" t="e">
        <f>SUM(G100:K100)</f>
        <v>#REF!</v>
      </c>
      <c r="L101" s="43" t="e">
        <f>E90+E101</f>
        <v>#REF!</v>
      </c>
      <c r="M101" s="2" t="e">
        <f>I101+I90</f>
        <v>#REF!</v>
      </c>
      <c r="N101" s="53" t="e">
        <f>D101+D90</f>
        <v>#REF!</v>
      </c>
      <c r="O101" s="75" t="s">
        <v>56</v>
      </c>
      <c r="P101" s="76"/>
      <c r="Q101" s="72" t="e">
        <f t="shared" ref="Q101:R101" si="16">SUM(Q80:Q99)</f>
        <v>#REF!</v>
      </c>
      <c r="R101" s="72">
        <f t="shared" si="16"/>
        <v>1410</v>
      </c>
      <c r="Z101" s="6"/>
      <c r="AA101" s="6"/>
      <c r="AC101" s="6"/>
    </row>
    <row r="102" spans="1:29" ht="15.75">
      <c r="A102" s="95" t="s">
        <v>61</v>
      </c>
      <c r="B102" s="59"/>
      <c r="C102" s="59"/>
      <c r="D102" s="59"/>
      <c r="E102" s="59"/>
      <c r="F102" s="18"/>
      <c r="G102" s="21"/>
      <c r="H102" s="19"/>
      <c r="I102" s="19"/>
      <c r="J102" s="19"/>
      <c r="K102" s="19"/>
      <c r="M102" s="2"/>
      <c r="O102" s="116" t="s">
        <v>68</v>
      </c>
      <c r="P102" s="117"/>
      <c r="Q102" s="117"/>
      <c r="R102" s="118"/>
      <c r="Z102" s="6"/>
      <c r="AA102" s="6"/>
      <c r="AC102" s="6"/>
    </row>
    <row r="103" spans="1:29" ht="15.75">
      <c r="A103" s="96" t="s">
        <v>27</v>
      </c>
      <c r="B103" s="59">
        <v>36</v>
      </c>
      <c r="C103" s="59">
        <v>16</v>
      </c>
      <c r="D103" s="59">
        <v>68</v>
      </c>
      <c r="E103" s="59">
        <v>120</v>
      </c>
      <c r="F103" s="21">
        <v>0</v>
      </c>
      <c r="G103" s="37">
        <v>61</v>
      </c>
      <c r="H103" s="22">
        <v>12</v>
      </c>
      <c r="I103" s="22">
        <v>185</v>
      </c>
      <c r="J103" s="22">
        <f>49+7</f>
        <v>56</v>
      </c>
      <c r="K103" s="22">
        <v>10</v>
      </c>
      <c r="L103" s="16">
        <f t="shared" ref="L103:L112" si="17">G103+H103+I103+J103+K103</f>
        <v>324</v>
      </c>
      <c r="M103" s="2"/>
      <c r="O103" s="5" t="s">
        <v>27</v>
      </c>
      <c r="P103" s="25">
        <v>401</v>
      </c>
      <c r="Q103" s="26">
        <v>240</v>
      </c>
      <c r="R103" s="26">
        <v>324</v>
      </c>
      <c r="Z103" s="6"/>
      <c r="AA103" s="6"/>
      <c r="AC103" s="6"/>
    </row>
    <row r="104" spans="1:29" ht="15.75">
      <c r="A104" s="96" t="s">
        <v>30</v>
      </c>
      <c r="B104" s="59">
        <v>15</v>
      </c>
      <c r="C104" s="59">
        <v>7</v>
      </c>
      <c r="D104" s="59">
        <v>28</v>
      </c>
      <c r="E104" s="59">
        <v>50</v>
      </c>
      <c r="F104" s="21">
        <v>0</v>
      </c>
      <c r="G104" s="37">
        <v>25</v>
      </c>
      <c r="H104" s="22">
        <v>1</v>
      </c>
      <c r="I104" s="22">
        <v>89</v>
      </c>
      <c r="J104" s="22">
        <v>26</v>
      </c>
      <c r="K104" s="22">
        <v>4</v>
      </c>
      <c r="L104" s="16">
        <f t="shared" si="17"/>
        <v>145</v>
      </c>
      <c r="M104" s="2"/>
      <c r="O104" s="5" t="s">
        <v>30</v>
      </c>
      <c r="P104" s="25">
        <v>402</v>
      </c>
      <c r="Q104" s="26">
        <v>100</v>
      </c>
      <c r="R104" s="26">
        <v>145</v>
      </c>
      <c r="Z104" s="6"/>
      <c r="AA104" s="6"/>
      <c r="AC104" s="6"/>
    </row>
    <row r="105" spans="1:29" ht="15.75">
      <c r="A105" s="96" t="s">
        <v>34</v>
      </c>
      <c r="B105" s="59">
        <v>9</v>
      </c>
      <c r="C105" s="59">
        <v>4</v>
      </c>
      <c r="D105" s="59">
        <v>17</v>
      </c>
      <c r="E105" s="59">
        <v>30</v>
      </c>
      <c r="F105" s="21">
        <v>0</v>
      </c>
      <c r="G105" s="37">
        <v>17</v>
      </c>
      <c r="H105" s="22">
        <v>11</v>
      </c>
      <c r="I105" s="22">
        <v>30</v>
      </c>
      <c r="J105" s="22">
        <v>23</v>
      </c>
      <c r="K105" s="22">
        <v>6</v>
      </c>
      <c r="L105" s="16">
        <f t="shared" si="17"/>
        <v>87</v>
      </c>
      <c r="M105" s="80"/>
      <c r="N105" s="80"/>
      <c r="O105" s="60" t="s">
        <v>34</v>
      </c>
      <c r="P105" s="61">
        <v>111</v>
      </c>
      <c r="Q105" s="62">
        <v>60</v>
      </c>
      <c r="R105" s="62">
        <v>87</v>
      </c>
      <c r="Z105" s="6"/>
      <c r="AA105" s="6"/>
      <c r="AC105" s="6"/>
    </row>
    <row r="106" spans="1:29" ht="15.75">
      <c r="A106" s="96" t="s">
        <v>35</v>
      </c>
      <c r="B106" s="59">
        <v>8</v>
      </c>
      <c r="C106" s="59">
        <v>3</v>
      </c>
      <c r="D106" s="59">
        <v>14</v>
      </c>
      <c r="E106" s="59">
        <v>25</v>
      </c>
      <c r="F106" s="21">
        <v>0</v>
      </c>
      <c r="G106" s="37">
        <v>14</v>
      </c>
      <c r="H106" s="22">
        <v>13</v>
      </c>
      <c r="I106" s="22">
        <v>21</v>
      </c>
      <c r="J106" s="22">
        <v>9</v>
      </c>
      <c r="K106" s="22">
        <v>3</v>
      </c>
      <c r="L106" s="16">
        <f t="shared" si="17"/>
        <v>60</v>
      </c>
      <c r="M106" s="80"/>
      <c r="N106" s="80"/>
      <c r="O106" s="60" t="s">
        <v>35</v>
      </c>
      <c r="P106" s="61">
        <v>390</v>
      </c>
      <c r="Q106" s="62">
        <v>50</v>
      </c>
      <c r="R106" s="62">
        <v>60</v>
      </c>
      <c r="Z106" s="6"/>
      <c r="AA106" s="6"/>
      <c r="AC106" s="6"/>
    </row>
    <row r="107" spans="1:29" ht="15.75">
      <c r="A107" s="102" t="s">
        <v>36</v>
      </c>
      <c r="B107" s="59">
        <v>9</v>
      </c>
      <c r="C107" s="59">
        <v>4</v>
      </c>
      <c r="D107" s="59">
        <v>17</v>
      </c>
      <c r="E107" s="59">
        <v>30</v>
      </c>
      <c r="F107" s="21">
        <v>0</v>
      </c>
      <c r="G107" s="21">
        <v>9</v>
      </c>
      <c r="H107" s="22">
        <v>9</v>
      </c>
      <c r="I107" s="22">
        <v>39</v>
      </c>
      <c r="J107" s="22">
        <v>17</v>
      </c>
      <c r="K107" s="22">
        <v>2</v>
      </c>
      <c r="L107" s="16">
        <f t="shared" si="17"/>
        <v>76</v>
      </c>
      <c r="M107" s="80"/>
      <c r="N107" s="80"/>
      <c r="O107" s="60" t="s">
        <v>36</v>
      </c>
      <c r="P107" s="61">
        <v>441</v>
      </c>
      <c r="Q107" s="62">
        <v>60</v>
      </c>
      <c r="R107" s="62">
        <v>76</v>
      </c>
      <c r="Z107" s="6"/>
      <c r="AA107" s="6"/>
      <c r="AC107" s="6"/>
    </row>
    <row r="108" spans="1:29" ht="15.75">
      <c r="A108" s="96" t="s">
        <v>37</v>
      </c>
      <c r="B108" s="59">
        <v>9</v>
      </c>
      <c r="C108" s="59">
        <v>4</v>
      </c>
      <c r="D108" s="59">
        <v>17</v>
      </c>
      <c r="E108" s="59">
        <v>30</v>
      </c>
      <c r="F108" s="21">
        <v>0</v>
      </c>
      <c r="G108" s="21">
        <v>20</v>
      </c>
      <c r="H108" s="22">
        <v>17</v>
      </c>
      <c r="I108" s="22">
        <v>25</v>
      </c>
      <c r="J108" s="22">
        <v>11</v>
      </c>
      <c r="K108" s="22">
        <v>1</v>
      </c>
      <c r="L108" s="16">
        <f t="shared" si="17"/>
        <v>74</v>
      </c>
      <c r="M108" s="80"/>
      <c r="N108" s="80"/>
      <c r="O108" s="60" t="s">
        <v>37</v>
      </c>
      <c r="P108" s="61">
        <v>445</v>
      </c>
      <c r="Q108" s="62">
        <v>60</v>
      </c>
      <c r="R108" s="62">
        <v>74</v>
      </c>
      <c r="Z108" s="6"/>
      <c r="AA108" s="6"/>
      <c r="AC108" s="6"/>
    </row>
    <row r="109" spans="1:29" ht="15.75">
      <c r="A109" s="96" t="s">
        <v>38</v>
      </c>
      <c r="B109" s="59">
        <v>9</v>
      </c>
      <c r="C109" s="59">
        <v>4</v>
      </c>
      <c r="D109" s="59">
        <v>17</v>
      </c>
      <c r="E109" s="59">
        <v>30</v>
      </c>
      <c r="F109" s="21">
        <v>0</v>
      </c>
      <c r="G109" s="21">
        <v>6</v>
      </c>
      <c r="H109" s="22">
        <v>2</v>
      </c>
      <c r="I109" s="22">
        <v>46</v>
      </c>
      <c r="J109" s="22">
        <v>14</v>
      </c>
      <c r="K109" s="22">
        <v>1</v>
      </c>
      <c r="L109" s="16">
        <f t="shared" si="17"/>
        <v>69</v>
      </c>
      <c r="M109" s="80"/>
      <c r="N109" s="80"/>
      <c r="O109" s="60" t="s">
        <v>38</v>
      </c>
      <c r="P109" s="61">
        <v>467</v>
      </c>
      <c r="Q109" s="62">
        <v>60</v>
      </c>
      <c r="R109" s="62">
        <v>69</v>
      </c>
      <c r="Z109" s="6"/>
      <c r="AA109" s="6"/>
      <c r="AC109" s="6"/>
    </row>
    <row r="110" spans="1:29" ht="15.75">
      <c r="A110" s="96" t="s">
        <v>39</v>
      </c>
      <c r="B110" s="59">
        <v>5</v>
      </c>
      <c r="C110" s="59">
        <v>2</v>
      </c>
      <c r="D110" s="59">
        <v>8</v>
      </c>
      <c r="E110" s="59">
        <v>15</v>
      </c>
      <c r="F110" s="21">
        <v>0</v>
      </c>
      <c r="G110" s="21">
        <v>2</v>
      </c>
      <c r="H110" s="22">
        <v>1</v>
      </c>
      <c r="I110" s="22">
        <v>22</v>
      </c>
      <c r="J110" s="22">
        <v>12</v>
      </c>
      <c r="K110" s="22">
        <v>3</v>
      </c>
      <c r="L110" s="16">
        <f t="shared" si="17"/>
        <v>40</v>
      </c>
      <c r="M110" s="80"/>
      <c r="N110" s="80"/>
      <c r="O110" s="60" t="s">
        <v>39</v>
      </c>
      <c r="P110" s="61">
        <v>474</v>
      </c>
      <c r="Q110" s="62">
        <v>30</v>
      </c>
      <c r="R110" s="62">
        <v>40</v>
      </c>
      <c r="Z110" s="6"/>
      <c r="AA110" s="6"/>
      <c r="AC110" s="6"/>
    </row>
    <row r="111" spans="1:29" ht="15.75">
      <c r="A111" s="96" t="s">
        <v>40</v>
      </c>
      <c r="B111" s="59">
        <v>9</v>
      </c>
      <c r="C111" s="59">
        <v>4</v>
      </c>
      <c r="D111" s="59">
        <v>17</v>
      </c>
      <c r="E111" s="59">
        <v>30</v>
      </c>
      <c r="F111" s="21">
        <v>0</v>
      </c>
      <c r="G111" s="21">
        <v>3</v>
      </c>
      <c r="H111" s="22">
        <v>5</v>
      </c>
      <c r="I111" s="22">
        <v>43</v>
      </c>
      <c r="J111" s="22">
        <v>20</v>
      </c>
      <c r="K111" s="22">
        <v>1</v>
      </c>
      <c r="L111" s="16">
        <f t="shared" si="17"/>
        <v>72</v>
      </c>
      <c r="M111" s="80"/>
      <c r="N111" s="80"/>
      <c r="O111" s="60" t="s">
        <v>40</v>
      </c>
      <c r="P111" s="61">
        <v>468</v>
      </c>
      <c r="Q111" s="62">
        <v>60</v>
      </c>
      <c r="R111" s="62">
        <v>72</v>
      </c>
      <c r="Z111" s="6"/>
      <c r="AA111" s="6"/>
      <c r="AC111" s="6"/>
    </row>
    <row r="112" spans="1:29" ht="15.75">
      <c r="A112" s="97" t="s">
        <v>44</v>
      </c>
      <c r="B112" s="59">
        <f t="shared" ref="B112:E112" si="18">SUM(B103:B111)</f>
        <v>109</v>
      </c>
      <c r="C112" s="59">
        <f t="shared" si="18"/>
        <v>48</v>
      </c>
      <c r="D112" s="59">
        <f t="shared" si="18"/>
        <v>203</v>
      </c>
      <c r="E112" s="59">
        <f t="shared" si="18"/>
        <v>360</v>
      </c>
      <c r="F112" s="21">
        <v>0</v>
      </c>
      <c r="G112" s="18">
        <f t="shared" ref="G112:K112" si="19">SUM(G103:G111)</f>
        <v>157</v>
      </c>
      <c r="H112" s="18">
        <f t="shared" si="19"/>
        <v>71</v>
      </c>
      <c r="I112" s="18">
        <f t="shared" si="19"/>
        <v>500</v>
      </c>
      <c r="J112" s="18">
        <f t="shared" si="19"/>
        <v>188</v>
      </c>
      <c r="K112" s="18">
        <f t="shared" si="19"/>
        <v>31</v>
      </c>
      <c r="L112" s="16">
        <f t="shared" si="17"/>
        <v>947</v>
      </c>
      <c r="M112" s="80"/>
      <c r="N112" s="80"/>
      <c r="O112" s="81"/>
      <c r="P112" s="82"/>
      <c r="R112" s="83"/>
      <c r="Z112" s="6"/>
      <c r="AA112" s="6"/>
      <c r="AC112" s="6"/>
    </row>
    <row r="113" spans="1:29" ht="15.75">
      <c r="A113" s="97"/>
      <c r="B113" s="59"/>
      <c r="C113" s="59"/>
      <c r="D113" s="59">
        <f>D112+C112+B112</f>
        <v>360</v>
      </c>
      <c r="E113" s="59">
        <f>D113+E112+F112</f>
        <v>720</v>
      </c>
      <c r="F113" s="21"/>
      <c r="G113" s="18"/>
      <c r="H113" s="18"/>
      <c r="I113" s="18">
        <f>I112+H112+G112</f>
        <v>728</v>
      </c>
      <c r="J113" s="18"/>
      <c r="K113" s="19"/>
      <c r="M113" s="80"/>
      <c r="N113" s="80"/>
      <c r="P113" s="84"/>
      <c r="Q113" s="83"/>
      <c r="R113" s="83"/>
      <c r="Z113" s="6"/>
      <c r="AA113" s="6"/>
      <c r="AC113" s="6"/>
    </row>
    <row r="114" spans="1:29" ht="15.75">
      <c r="A114" s="99" t="s">
        <v>69</v>
      </c>
      <c r="K114" s="43">
        <f>157+71+500+188+31</f>
        <v>947</v>
      </c>
      <c r="L114" s="24">
        <v>37</v>
      </c>
      <c r="M114" s="85">
        <v>36</v>
      </c>
      <c r="N114" s="53"/>
      <c r="O114" s="81" t="s">
        <v>47</v>
      </c>
      <c r="P114" s="86">
        <v>14</v>
      </c>
      <c r="Q114" s="46">
        <v>40</v>
      </c>
      <c r="R114" s="87">
        <v>37</v>
      </c>
      <c r="Z114" s="6"/>
      <c r="AA114" s="6"/>
      <c r="AC114" s="6"/>
    </row>
    <row r="115" spans="1:29" ht="15.75">
      <c r="A115" s="100" t="s">
        <v>70</v>
      </c>
      <c r="L115" s="24">
        <v>48</v>
      </c>
      <c r="M115" s="80"/>
      <c r="N115" s="83"/>
      <c r="O115" s="41" t="s">
        <v>48</v>
      </c>
      <c r="P115" s="73">
        <v>408</v>
      </c>
      <c r="Q115" s="35" t="e">
        <f>SUM(#REF!)</f>
        <v>#REF!</v>
      </c>
      <c r="R115" s="35">
        <v>48</v>
      </c>
      <c r="Z115" s="6"/>
      <c r="AA115" s="6"/>
      <c r="AC115" s="6"/>
    </row>
    <row r="116" spans="1:29" ht="31.5">
      <c r="A116" s="100" t="s">
        <v>71</v>
      </c>
      <c r="L116" s="43" t="e">
        <f>SUM(#REF!)</f>
        <v>#REF!</v>
      </c>
      <c r="M116" s="88">
        <v>40</v>
      </c>
      <c r="N116" s="35"/>
      <c r="O116" s="81" t="s">
        <v>50</v>
      </c>
      <c r="P116" s="82">
        <v>505</v>
      </c>
      <c r="Q116" s="35" t="e">
        <f>SUM(#REF!)</f>
        <v>#REF!</v>
      </c>
      <c r="R116" s="46">
        <v>41</v>
      </c>
      <c r="Z116" s="6"/>
      <c r="AA116" s="6"/>
      <c r="AC116" s="6"/>
    </row>
    <row r="117" spans="1:29" ht="15.75">
      <c r="A117" s="100" t="s">
        <v>72</v>
      </c>
      <c r="L117" s="43" t="e">
        <f>SUM(#REF!)</f>
        <v>#REF!</v>
      </c>
      <c r="M117" s="2"/>
      <c r="N117" s="35"/>
      <c r="O117" s="81" t="s">
        <v>53</v>
      </c>
      <c r="P117" s="82">
        <v>509</v>
      </c>
      <c r="Q117" s="35" t="e">
        <f>SUM(#REF!)</f>
        <v>#REF!</v>
      </c>
      <c r="R117" s="83">
        <v>27</v>
      </c>
      <c r="Z117" s="6"/>
      <c r="AA117" s="6"/>
      <c r="AC117" s="6"/>
    </row>
    <row r="118" spans="1:29" ht="15.75">
      <c r="A118" s="100" t="s">
        <v>73</v>
      </c>
      <c r="L118" s="43" t="e">
        <f>SUM(#REF!)</f>
        <v>#REF!</v>
      </c>
      <c r="M118" s="90">
        <v>27</v>
      </c>
      <c r="N118" s="83"/>
      <c r="O118" s="81" t="s">
        <v>51</v>
      </c>
      <c r="P118" s="82">
        <v>503</v>
      </c>
      <c r="Q118" s="35" t="e">
        <f>SUM(#REF!)</f>
        <v>#REF!</v>
      </c>
      <c r="R118" s="46">
        <v>34</v>
      </c>
      <c r="Z118" s="6"/>
      <c r="AA118" s="6"/>
      <c r="AC118" s="6"/>
    </row>
    <row r="119" spans="1:29" ht="15.75">
      <c r="A119" s="100" t="s">
        <v>74</v>
      </c>
      <c r="L119" s="43" t="e">
        <f>SUM(#REF!)</f>
        <v>#REF!</v>
      </c>
      <c r="M119" s="53"/>
      <c r="N119" s="83"/>
      <c r="O119" s="81" t="s">
        <v>54</v>
      </c>
      <c r="P119" s="82">
        <v>516</v>
      </c>
      <c r="Q119" s="35" t="e">
        <f>SUM(#REF!)</f>
        <v>#REF!</v>
      </c>
      <c r="R119" s="83">
        <v>27</v>
      </c>
      <c r="Z119" s="6"/>
      <c r="AA119" s="6"/>
      <c r="AC119" s="6"/>
    </row>
    <row r="120" spans="1:29" ht="15.75">
      <c r="A120" s="100" t="s">
        <v>75</v>
      </c>
      <c r="L120" s="43" t="e">
        <f>SUM(#REF!)</f>
        <v>#REF!</v>
      </c>
      <c r="M120" s="90">
        <v>32</v>
      </c>
      <c r="N120" s="83"/>
      <c r="O120" s="38" t="s">
        <v>49</v>
      </c>
      <c r="P120" s="73">
        <v>504</v>
      </c>
      <c r="Q120" s="35" t="e">
        <f>SUM(#REF!)</f>
        <v>#REF!</v>
      </c>
      <c r="R120" s="46">
        <v>37</v>
      </c>
      <c r="Z120" s="6"/>
      <c r="AA120" s="6"/>
      <c r="AC120" s="6"/>
    </row>
    <row r="121" spans="1:29" ht="15.75">
      <c r="A121" s="100" t="s">
        <v>76</v>
      </c>
      <c r="L121" s="43" t="e">
        <f>SUM(#REF!)</f>
        <v>#REF!</v>
      </c>
      <c r="M121" s="90">
        <v>56</v>
      </c>
      <c r="N121" s="83"/>
      <c r="O121" s="81" t="s">
        <v>45</v>
      </c>
      <c r="P121" s="82">
        <v>672</v>
      </c>
      <c r="Q121" s="46">
        <v>60</v>
      </c>
      <c r="R121" s="46">
        <v>57</v>
      </c>
      <c r="S121" s="2"/>
      <c r="Z121" s="6"/>
      <c r="AA121" s="6"/>
      <c r="AC121" s="6"/>
    </row>
    <row r="122" spans="1:29" ht="15.75">
      <c r="A122" s="100" t="s">
        <v>77</v>
      </c>
      <c r="L122" s="43" t="e">
        <f>SUM(#REF!)</f>
        <v>#REF!</v>
      </c>
      <c r="M122" s="90">
        <v>18</v>
      </c>
      <c r="N122" s="83"/>
      <c r="O122" s="81" t="s">
        <v>46</v>
      </c>
      <c r="P122" s="82">
        <v>862</v>
      </c>
      <c r="Q122" s="46">
        <v>60</v>
      </c>
      <c r="R122" s="46">
        <v>21</v>
      </c>
      <c r="S122" s="2"/>
      <c r="Z122" s="6"/>
      <c r="AA122" s="6"/>
      <c r="AC122" s="6"/>
    </row>
    <row r="123" spans="1:29" ht="15.75">
      <c r="A123" s="97" t="s">
        <v>44</v>
      </c>
      <c r="B123" s="21" t="e">
        <f>SUM(#REF!)</f>
        <v>#REF!</v>
      </c>
      <c r="C123" s="21" t="e">
        <f>SUM(#REF!)</f>
        <v>#REF!</v>
      </c>
      <c r="D123" s="21" t="e">
        <f>SUM(#REF!)</f>
        <v>#REF!</v>
      </c>
      <c r="E123" s="21" t="e">
        <f>SUM(#REF!)</f>
        <v>#REF!</v>
      </c>
      <c r="F123" s="21" t="e">
        <f>SUM(#REF!)</f>
        <v>#REF!</v>
      </c>
      <c r="G123" s="21" t="e">
        <f>SUM(#REF!)</f>
        <v>#REF!</v>
      </c>
      <c r="H123" s="21" t="e">
        <f>SUM(#REF!)</f>
        <v>#REF!</v>
      </c>
      <c r="I123" s="21" t="e">
        <f>SUM(#REF!)</f>
        <v>#REF!</v>
      </c>
      <c r="J123" s="21" t="e">
        <f>SUM(#REF!)</f>
        <v>#REF!</v>
      </c>
      <c r="K123" s="20">
        <v>2</v>
      </c>
      <c r="M123" s="53"/>
      <c r="N123" s="53"/>
      <c r="O123" s="91"/>
      <c r="P123" s="92"/>
      <c r="Q123" s="93"/>
      <c r="R123" s="93"/>
      <c r="S123" s="2"/>
      <c r="Z123" s="6"/>
      <c r="AA123" s="6"/>
      <c r="AC123" s="6"/>
    </row>
    <row r="124" spans="1:29" ht="15.75">
      <c r="A124" s="94"/>
      <c r="B124" s="58"/>
      <c r="C124" s="58"/>
      <c r="D124" s="59" t="e">
        <f>D123+C123+B123</f>
        <v>#REF!</v>
      </c>
      <c r="E124" s="59" t="e">
        <f>D124+E123</f>
        <v>#REF!</v>
      </c>
      <c r="F124" s="47"/>
      <c r="G124" s="47"/>
      <c r="H124" s="19"/>
      <c r="I124" s="18" t="e">
        <f>I123+H123+G123</f>
        <v>#REF!</v>
      </c>
      <c r="J124" s="19"/>
      <c r="K124" s="19" t="e">
        <f>SUM(G123:K123)</f>
        <v>#REF!</v>
      </c>
      <c r="L124" s="43" t="e">
        <f>E124+E113</f>
        <v>#REF!</v>
      </c>
      <c r="M124" s="53" t="e">
        <f>I113+I124</f>
        <v>#REF!</v>
      </c>
      <c r="N124" s="53" t="e">
        <f>D124+D113</f>
        <v>#REF!</v>
      </c>
      <c r="O124" s="91" t="s">
        <v>56</v>
      </c>
      <c r="P124" s="92"/>
      <c r="Q124" s="93" t="e">
        <f t="shared" ref="Q124:R124" si="20">SUM(Q103:Q122)</f>
        <v>#REF!</v>
      </c>
      <c r="R124" s="93">
        <f t="shared" si="20"/>
        <v>1276</v>
      </c>
      <c r="S124" s="2"/>
      <c r="Z124" s="6"/>
      <c r="AA124" s="6"/>
      <c r="AC124" s="6"/>
    </row>
    <row r="125" spans="1:29" ht="15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S125" s="2"/>
      <c r="Z125" s="6"/>
      <c r="AA125" s="6"/>
      <c r="AC125" s="6"/>
    </row>
    <row r="126" spans="1:29">
      <c r="S126" s="2"/>
      <c r="Z126" s="6"/>
      <c r="AA126" s="6"/>
      <c r="AC126" s="6"/>
    </row>
    <row r="127" spans="1:29">
      <c r="S127" s="2"/>
      <c r="Z127" s="6"/>
      <c r="AA127" s="6"/>
      <c r="AC127" s="6"/>
    </row>
    <row r="128" spans="1:29">
      <c r="S128" s="2"/>
      <c r="Z128" s="6"/>
      <c r="AA128" s="6"/>
      <c r="AC128" s="6"/>
    </row>
    <row r="129" spans="19:29">
      <c r="S129" s="2"/>
      <c r="Z129" s="6"/>
      <c r="AA129" s="6"/>
      <c r="AC129" s="6"/>
    </row>
    <row r="130" spans="19:29">
      <c r="S130" s="2"/>
      <c r="Z130" s="6"/>
      <c r="AA130" s="6"/>
      <c r="AC130" s="6"/>
    </row>
    <row r="131" spans="19:29">
      <c r="S131" s="2"/>
      <c r="Z131" s="6"/>
      <c r="AA131" s="6"/>
      <c r="AC131" s="6"/>
    </row>
    <row r="132" spans="19:29" ht="15.75" customHeight="1">
      <c r="S132" s="2"/>
      <c r="Z132" s="6"/>
      <c r="AA132" s="6"/>
      <c r="AC132" s="6"/>
    </row>
    <row r="133" spans="19:29" ht="15.75" customHeight="1">
      <c r="S133" s="2"/>
      <c r="Z133" s="6"/>
      <c r="AA133" s="6"/>
      <c r="AC133" s="6"/>
    </row>
    <row r="134" spans="19:29" ht="15.75" customHeight="1">
      <c r="S134" s="2"/>
      <c r="Z134" s="6"/>
      <c r="AA134" s="6"/>
      <c r="AC134" s="6"/>
    </row>
    <row r="135" spans="19:29" ht="15.75" customHeight="1">
      <c r="S135" s="2"/>
      <c r="Z135" s="6"/>
      <c r="AA135" s="6"/>
      <c r="AC135" s="6"/>
    </row>
    <row r="136" spans="19:29" ht="15.75" customHeight="1">
      <c r="S136" s="2"/>
      <c r="Z136" s="6"/>
      <c r="AA136" s="6"/>
      <c r="AC136" s="6"/>
    </row>
    <row r="137" spans="19:29" ht="15.75" customHeight="1">
      <c r="S137" s="2"/>
      <c r="Z137" s="6"/>
      <c r="AA137" s="6"/>
      <c r="AC137" s="6"/>
    </row>
    <row r="138" spans="19:29" ht="15.75" customHeight="1">
      <c r="S138" s="2"/>
      <c r="Z138" s="6"/>
      <c r="AA138" s="6"/>
      <c r="AC138" s="6"/>
    </row>
    <row r="139" spans="19:29" ht="15.75" customHeight="1">
      <c r="S139" s="2"/>
      <c r="Z139" s="6"/>
      <c r="AA139" s="6"/>
      <c r="AC139" s="6"/>
    </row>
    <row r="140" spans="19:29" ht="15.75" customHeight="1">
      <c r="S140" s="2"/>
      <c r="Z140" s="6"/>
      <c r="AA140" s="6"/>
      <c r="AC140" s="6"/>
    </row>
    <row r="141" spans="19:29" ht="15.75" customHeight="1">
      <c r="S141" s="2"/>
      <c r="Z141" s="6"/>
      <c r="AA141" s="6"/>
      <c r="AC141" s="6"/>
    </row>
    <row r="142" spans="19:29" ht="15.75" customHeight="1">
      <c r="S142" s="2"/>
      <c r="Z142" s="6"/>
      <c r="AA142" s="6"/>
      <c r="AC142" s="6"/>
    </row>
    <row r="143" spans="19:29" ht="15.75" customHeight="1">
      <c r="S143" s="2"/>
      <c r="Z143" s="6"/>
      <c r="AA143" s="6"/>
      <c r="AC143" s="6"/>
    </row>
    <row r="144" spans="19:29" ht="15.75" customHeight="1">
      <c r="S144" s="2"/>
      <c r="Z144" s="6"/>
      <c r="AA144" s="6"/>
      <c r="AC144" s="6"/>
    </row>
    <row r="145" spans="19:29" ht="15.75" customHeight="1">
      <c r="S145" s="2"/>
      <c r="Z145" s="6"/>
      <c r="AA145" s="6"/>
      <c r="AC145" s="6"/>
    </row>
    <row r="146" spans="19:29" ht="15.75" customHeight="1">
      <c r="S146" s="2"/>
      <c r="Z146" s="6"/>
      <c r="AA146" s="6"/>
      <c r="AC146" s="6"/>
    </row>
    <row r="147" spans="19:29" ht="15.75" customHeight="1">
      <c r="S147" s="2"/>
      <c r="Z147" s="6"/>
      <c r="AA147" s="6"/>
      <c r="AC147" s="6"/>
    </row>
    <row r="148" spans="19:29" ht="15.75" customHeight="1">
      <c r="S148" s="2"/>
      <c r="Z148" s="6"/>
      <c r="AA148" s="6"/>
      <c r="AC148" s="6"/>
    </row>
    <row r="149" spans="19:29" ht="15.75" customHeight="1">
      <c r="S149" s="2"/>
      <c r="Z149" s="6"/>
      <c r="AA149" s="6"/>
      <c r="AC149" s="6"/>
    </row>
    <row r="150" spans="19:29" ht="15.75" customHeight="1">
      <c r="S150" s="2"/>
      <c r="Z150" s="6"/>
      <c r="AA150" s="6"/>
      <c r="AC150" s="6"/>
    </row>
    <row r="151" spans="19:29" ht="15.75" customHeight="1">
      <c r="S151" s="2"/>
      <c r="Z151" s="6"/>
      <c r="AA151" s="6"/>
      <c r="AC151" s="6"/>
    </row>
    <row r="152" spans="19:29" ht="15.75" customHeight="1">
      <c r="S152" s="2"/>
      <c r="Z152" s="6"/>
      <c r="AA152" s="6"/>
      <c r="AC152" s="6"/>
    </row>
    <row r="153" spans="19:29" ht="15.75" customHeight="1">
      <c r="S153" s="2"/>
      <c r="Z153" s="6"/>
      <c r="AA153" s="6"/>
      <c r="AC153" s="6"/>
    </row>
    <row r="154" spans="19:29" ht="15.75" customHeight="1">
      <c r="S154" s="2"/>
      <c r="Z154" s="6"/>
      <c r="AA154" s="6"/>
      <c r="AC154" s="6"/>
    </row>
    <row r="155" spans="19:29" ht="15.75" customHeight="1">
      <c r="S155" s="2"/>
      <c r="Z155" s="6"/>
      <c r="AA155" s="6"/>
      <c r="AC155" s="6"/>
    </row>
    <row r="156" spans="19:29" ht="15.75" customHeight="1">
      <c r="S156" s="2"/>
      <c r="Z156" s="6"/>
      <c r="AA156" s="6"/>
      <c r="AC156" s="6"/>
    </row>
    <row r="157" spans="19:29" ht="15.75" customHeight="1">
      <c r="S157" s="2"/>
      <c r="Z157" s="6"/>
      <c r="AA157" s="6"/>
      <c r="AC157" s="6"/>
    </row>
    <row r="158" spans="19:29" ht="15.75" customHeight="1">
      <c r="S158" s="2"/>
      <c r="Z158" s="6"/>
      <c r="AA158" s="6"/>
      <c r="AC158" s="6"/>
    </row>
    <row r="159" spans="19:29" ht="15.75" customHeight="1">
      <c r="S159" s="2"/>
      <c r="Z159" s="6"/>
      <c r="AA159" s="6"/>
      <c r="AC159" s="6"/>
    </row>
    <row r="160" spans="19:29" ht="15.75" customHeight="1">
      <c r="S160" s="2"/>
      <c r="Z160" s="6"/>
      <c r="AA160" s="6"/>
      <c r="AC160" s="6"/>
    </row>
    <row r="161" spans="19:29" ht="15.75" customHeight="1">
      <c r="S161" s="2"/>
      <c r="Z161" s="6"/>
      <c r="AA161" s="6"/>
      <c r="AC161" s="6"/>
    </row>
    <row r="162" spans="19:29" ht="15.75" customHeight="1">
      <c r="S162" s="2"/>
      <c r="Z162" s="6"/>
      <c r="AA162" s="6"/>
      <c r="AC162" s="6"/>
    </row>
    <row r="163" spans="19:29" ht="15.75" customHeight="1">
      <c r="S163" s="2"/>
      <c r="Z163" s="6"/>
      <c r="AA163" s="6"/>
      <c r="AC163" s="6"/>
    </row>
    <row r="164" spans="19:29" ht="15.75" customHeight="1">
      <c r="S164" s="2"/>
      <c r="Z164" s="6"/>
      <c r="AA164" s="6"/>
      <c r="AC164" s="6"/>
    </row>
    <row r="165" spans="19:29" ht="15.75" customHeight="1">
      <c r="S165" s="2"/>
      <c r="Z165" s="6"/>
      <c r="AA165" s="6"/>
      <c r="AC165" s="6"/>
    </row>
    <row r="166" spans="19:29" ht="15.75" customHeight="1">
      <c r="S166" s="2"/>
      <c r="Z166" s="6"/>
      <c r="AA166" s="6"/>
      <c r="AC166" s="6"/>
    </row>
    <row r="167" spans="19:29" ht="15.75" customHeight="1">
      <c r="S167" s="2"/>
      <c r="Z167" s="6"/>
      <c r="AA167" s="6"/>
      <c r="AC167" s="6"/>
    </row>
    <row r="168" spans="19:29" ht="15.75" customHeight="1">
      <c r="S168" s="2"/>
      <c r="Z168" s="6"/>
      <c r="AA168" s="6"/>
      <c r="AC168" s="6"/>
    </row>
    <row r="169" spans="19:29" ht="15.75" customHeight="1">
      <c r="S169" s="2"/>
      <c r="Z169" s="6"/>
      <c r="AA169" s="6"/>
      <c r="AC169" s="6"/>
    </row>
    <row r="170" spans="19:29" ht="15.75" customHeight="1">
      <c r="S170" s="2"/>
      <c r="Z170" s="6"/>
      <c r="AA170" s="6"/>
      <c r="AC170" s="6"/>
    </row>
    <row r="171" spans="19:29" ht="15.75" customHeight="1">
      <c r="S171" s="2"/>
      <c r="Z171" s="6"/>
      <c r="AA171" s="6"/>
      <c r="AC171" s="6"/>
    </row>
    <row r="172" spans="19:29" ht="15.75" customHeight="1">
      <c r="S172" s="2"/>
      <c r="Z172" s="6"/>
      <c r="AA172" s="6"/>
      <c r="AC172" s="6"/>
    </row>
    <row r="173" spans="19:29" ht="15.75" customHeight="1">
      <c r="S173" s="2"/>
      <c r="Z173" s="6"/>
      <c r="AA173" s="6"/>
      <c r="AC173" s="6"/>
    </row>
    <row r="174" spans="19:29" ht="15.75" customHeight="1">
      <c r="S174" s="2"/>
      <c r="Z174" s="6"/>
      <c r="AA174" s="6"/>
      <c r="AC174" s="6"/>
    </row>
    <row r="175" spans="19:29" ht="15.75" customHeight="1">
      <c r="S175" s="2"/>
      <c r="Z175" s="6"/>
      <c r="AA175" s="6"/>
      <c r="AC175" s="6"/>
    </row>
    <row r="176" spans="19:29" ht="15.75" customHeight="1">
      <c r="S176" s="2"/>
      <c r="Z176" s="6"/>
      <c r="AA176" s="6"/>
      <c r="AC176" s="6"/>
    </row>
    <row r="177" spans="19:29" ht="15.75" customHeight="1">
      <c r="S177" s="2"/>
      <c r="Z177" s="6"/>
      <c r="AA177" s="6"/>
      <c r="AC177" s="6"/>
    </row>
    <row r="178" spans="19:29" ht="15.75" customHeight="1">
      <c r="S178" s="2"/>
      <c r="Z178" s="6"/>
      <c r="AA178" s="6"/>
      <c r="AC178" s="6"/>
    </row>
    <row r="179" spans="19:29" ht="15.75" customHeight="1">
      <c r="S179" s="2"/>
      <c r="Z179" s="6"/>
      <c r="AA179" s="6"/>
      <c r="AC179" s="6"/>
    </row>
    <row r="180" spans="19:29" ht="15.75" customHeight="1">
      <c r="S180" s="2"/>
      <c r="Z180" s="6"/>
      <c r="AA180" s="6"/>
      <c r="AC180" s="6"/>
    </row>
    <row r="181" spans="19:29" ht="15.75" customHeight="1">
      <c r="S181" s="2"/>
      <c r="Z181" s="6"/>
      <c r="AA181" s="6"/>
      <c r="AC181" s="6"/>
    </row>
    <row r="182" spans="19:29" ht="15.75" customHeight="1">
      <c r="S182" s="2"/>
      <c r="Z182" s="6"/>
      <c r="AA182" s="6"/>
      <c r="AC182" s="6"/>
    </row>
    <row r="183" spans="19:29" ht="15.75" customHeight="1">
      <c r="S183" s="2"/>
      <c r="Z183" s="6"/>
      <c r="AA183" s="6"/>
      <c r="AC183" s="6"/>
    </row>
    <row r="184" spans="19:29" ht="15.75" customHeight="1">
      <c r="S184" s="2"/>
      <c r="Z184" s="6"/>
      <c r="AA184" s="6"/>
      <c r="AC184" s="6"/>
    </row>
    <row r="185" spans="19:29" ht="15.75" customHeight="1">
      <c r="S185" s="2"/>
      <c r="Z185" s="6"/>
      <c r="AA185" s="6"/>
      <c r="AC185" s="6"/>
    </row>
    <row r="186" spans="19:29" ht="15.75" customHeight="1">
      <c r="S186" s="2"/>
      <c r="Z186" s="6"/>
      <c r="AA186" s="6"/>
      <c r="AC186" s="6"/>
    </row>
    <row r="187" spans="19:29" ht="15.75" customHeight="1">
      <c r="S187" s="2"/>
      <c r="Z187" s="6"/>
      <c r="AA187" s="6"/>
      <c r="AC187" s="6"/>
    </row>
    <row r="188" spans="19:29" ht="15.75" customHeight="1">
      <c r="S188" s="2"/>
      <c r="Z188" s="6"/>
      <c r="AA188" s="6"/>
      <c r="AC188" s="6"/>
    </row>
    <row r="189" spans="19:29" ht="15.75" customHeight="1">
      <c r="S189" s="2"/>
      <c r="Z189" s="6"/>
      <c r="AA189" s="6"/>
      <c r="AC189" s="6"/>
    </row>
    <row r="190" spans="19:29" ht="15.75" customHeight="1">
      <c r="S190" s="2"/>
      <c r="Z190" s="6"/>
      <c r="AA190" s="6"/>
      <c r="AC190" s="6"/>
    </row>
    <row r="191" spans="19:29" ht="15.75" customHeight="1">
      <c r="S191" s="2"/>
      <c r="Z191" s="6"/>
      <c r="AA191" s="6"/>
      <c r="AC191" s="6"/>
    </row>
    <row r="192" spans="19:29" ht="15.75" customHeight="1">
      <c r="S192" s="2"/>
      <c r="Z192" s="6"/>
      <c r="AA192" s="6"/>
      <c r="AC192" s="6"/>
    </row>
    <row r="193" spans="19:29" ht="15.75" customHeight="1">
      <c r="S193" s="2"/>
      <c r="Z193" s="6"/>
      <c r="AA193" s="6"/>
      <c r="AC193" s="6"/>
    </row>
    <row r="194" spans="19:29" ht="15.75" customHeight="1">
      <c r="S194" s="2"/>
      <c r="Z194" s="6"/>
      <c r="AA194" s="6"/>
      <c r="AC194" s="6"/>
    </row>
    <row r="195" spans="19:29" ht="15.75" customHeight="1">
      <c r="S195" s="2"/>
      <c r="Z195" s="6"/>
      <c r="AA195" s="6"/>
      <c r="AC195" s="6"/>
    </row>
    <row r="196" spans="19:29" ht="15.75" customHeight="1">
      <c r="S196" s="2"/>
      <c r="Z196" s="6"/>
      <c r="AA196" s="6"/>
      <c r="AC196" s="6"/>
    </row>
    <row r="197" spans="19:29" ht="15.75" customHeight="1">
      <c r="S197" s="2"/>
      <c r="Z197" s="6"/>
      <c r="AA197" s="6"/>
      <c r="AC197" s="6"/>
    </row>
    <row r="198" spans="19:29" ht="15.75" customHeight="1">
      <c r="S198" s="2"/>
      <c r="Z198" s="6"/>
      <c r="AA198" s="6"/>
      <c r="AC198" s="6"/>
    </row>
    <row r="199" spans="19:29" ht="15.75" customHeight="1">
      <c r="S199" s="2"/>
      <c r="Z199" s="6"/>
      <c r="AA199" s="6"/>
      <c r="AC199" s="6"/>
    </row>
    <row r="200" spans="19:29" ht="15.75" customHeight="1">
      <c r="S200" s="2"/>
      <c r="Z200" s="6"/>
      <c r="AA200" s="6"/>
      <c r="AC200" s="6"/>
    </row>
    <row r="201" spans="19:29" ht="15.75" customHeight="1">
      <c r="S201" s="2"/>
      <c r="Z201" s="6"/>
      <c r="AA201" s="6"/>
      <c r="AC201" s="6"/>
    </row>
    <row r="202" spans="19:29" ht="15.75" customHeight="1">
      <c r="S202" s="2"/>
      <c r="Z202" s="6"/>
      <c r="AA202" s="6"/>
      <c r="AC202" s="6"/>
    </row>
    <row r="203" spans="19:29" ht="15.75" customHeight="1">
      <c r="S203" s="2"/>
      <c r="Z203" s="6"/>
      <c r="AA203" s="6"/>
      <c r="AC203" s="6"/>
    </row>
    <row r="204" spans="19:29" ht="15.75" customHeight="1">
      <c r="S204" s="2"/>
      <c r="Z204" s="6"/>
      <c r="AA204" s="6"/>
      <c r="AC204" s="6"/>
    </row>
    <row r="205" spans="19:29" ht="15.75" customHeight="1">
      <c r="S205" s="2"/>
      <c r="Z205" s="6"/>
      <c r="AA205" s="6"/>
      <c r="AC205" s="6"/>
    </row>
    <row r="206" spans="19:29" ht="15.75" customHeight="1">
      <c r="S206" s="2"/>
      <c r="Z206" s="6"/>
      <c r="AA206" s="6"/>
      <c r="AC206" s="6"/>
    </row>
    <row r="207" spans="19:29" ht="15.75" customHeight="1">
      <c r="S207" s="2"/>
      <c r="Z207" s="6"/>
      <c r="AA207" s="6"/>
      <c r="AC207" s="6"/>
    </row>
    <row r="208" spans="19:29" ht="15.75" customHeight="1">
      <c r="S208" s="2"/>
      <c r="Z208" s="6"/>
      <c r="AA208" s="6"/>
      <c r="AC208" s="6"/>
    </row>
    <row r="209" spans="19:29" ht="15.75" customHeight="1">
      <c r="S209" s="2"/>
      <c r="Z209" s="6"/>
      <c r="AA209" s="6"/>
      <c r="AC209" s="6"/>
    </row>
    <row r="210" spans="19:29" ht="15.75" customHeight="1">
      <c r="S210" s="2"/>
      <c r="Z210" s="6"/>
      <c r="AA210" s="6"/>
      <c r="AC210" s="6"/>
    </row>
    <row r="211" spans="19:29" ht="15.75" customHeight="1">
      <c r="S211" s="2"/>
      <c r="Z211" s="6"/>
      <c r="AA211" s="6"/>
      <c r="AC211" s="6"/>
    </row>
    <row r="212" spans="19:29" ht="15.75" customHeight="1">
      <c r="S212" s="2"/>
      <c r="Z212" s="6"/>
      <c r="AA212" s="6"/>
      <c r="AC212" s="6"/>
    </row>
    <row r="213" spans="19:29" ht="15.75" customHeight="1">
      <c r="S213" s="2"/>
      <c r="Z213" s="6"/>
      <c r="AA213" s="6"/>
      <c r="AC213" s="6"/>
    </row>
    <row r="214" spans="19:29" ht="15.75" customHeight="1">
      <c r="S214" s="2"/>
      <c r="Z214" s="6"/>
      <c r="AA214" s="6"/>
      <c r="AC214" s="6"/>
    </row>
    <row r="215" spans="19:29" ht="15.75" customHeight="1">
      <c r="S215" s="2"/>
      <c r="Z215" s="6"/>
      <c r="AA215" s="6"/>
      <c r="AC215" s="6"/>
    </row>
    <row r="216" spans="19:29" ht="15.75" customHeight="1">
      <c r="S216" s="2"/>
      <c r="Z216" s="6"/>
      <c r="AA216" s="6"/>
      <c r="AC216" s="6"/>
    </row>
    <row r="217" spans="19:29" ht="15.75" customHeight="1">
      <c r="S217" s="2"/>
      <c r="Z217" s="6"/>
      <c r="AA217" s="6"/>
      <c r="AC217" s="6"/>
    </row>
    <row r="218" spans="19:29" ht="15.75" customHeight="1">
      <c r="S218" s="2"/>
      <c r="Z218" s="6"/>
      <c r="AA218" s="6"/>
      <c r="AC218" s="6"/>
    </row>
    <row r="219" spans="19:29" ht="15.75" customHeight="1">
      <c r="S219" s="2"/>
      <c r="Z219" s="6"/>
      <c r="AA219" s="6"/>
      <c r="AC219" s="6"/>
    </row>
    <row r="220" spans="19:29" ht="15.75" customHeight="1">
      <c r="S220" s="2"/>
      <c r="Z220" s="6"/>
      <c r="AA220" s="6"/>
      <c r="AC220" s="6"/>
    </row>
    <row r="221" spans="19:29" ht="15.75" customHeight="1">
      <c r="S221" s="2"/>
      <c r="Z221" s="6"/>
      <c r="AA221" s="6"/>
      <c r="AC221" s="6"/>
    </row>
    <row r="222" spans="19:29" ht="15.75" customHeight="1">
      <c r="S222" s="2"/>
      <c r="Z222" s="6"/>
      <c r="AA222" s="6"/>
      <c r="AC222" s="6"/>
    </row>
    <row r="223" spans="19:29" ht="15.75" customHeight="1">
      <c r="S223" s="2"/>
      <c r="Z223" s="6"/>
      <c r="AA223" s="6"/>
      <c r="AC223" s="6"/>
    </row>
    <row r="224" spans="19:29" ht="15.75" customHeight="1">
      <c r="S224" s="2"/>
      <c r="Z224" s="6"/>
      <c r="AA224" s="6"/>
      <c r="AC224" s="6"/>
    </row>
    <row r="225" spans="19:29" ht="15.75" customHeight="1">
      <c r="S225" s="2"/>
      <c r="Z225" s="6"/>
      <c r="AA225" s="6"/>
      <c r="AC225" s="6"/>
    </row>
    <row r="226" spans="19:29" ht="15.75" customHeight="1">
      <c r="S226" s="2"/>
      <c r="Z226" s="6"/>
      <c r="AA226" s="6"/>
      <c r="AC226" s="6"/>
    </row>
    <row r="227" spans="19:29" ht="15.75" customHeight="1">
      <c r="S227" s="2"/>
      <c r="Z227" s="6"/>
      <c r="AA227" s="6"/>
      <c r="AC227" s="6"/>
    </row>
    <row r="228" spans="19:29" ht="15.75" customHeight="1">
      <c r="S228" s="2"/>
      <c r="Z228" s="6"/>
      <c r="AA228" s="6"/>
      <c r="AC228" s="6"/>
    </row>
    <row r="229" spans="19:29" ht="15.75" customHeight="1">
      <c r="S229" s="2"/>
      <c r="Z229" s="6"/>
      <c r="AA229" s="6"/>
      <c r="AC229" s="6"/>
    </row>
    <row r="230" spans="19:29" ht="15.75" customHeight="1">
      <c r="S230" s="2"/>
      <c r="Z230" s="6"/>
      <c r="AA230" s="6"/>
      <c r="AC230" s="6"/>
    </row>
    <row r="231" spans="19:29" ht="15.75" customHeight="1">
      <c r="S231" s="2"/>
      <c r="Z231" s="6"/>
      <c r="AA231" s="6"/>
      <c r="AC231" s="6"/>
    </row>
    <row r="232" spans="19:29" ht="15.75" customHeight="1">
      <c r="S232" s="2"/>
      <c r="Z232" s="6"/>
      <c r="AA232" s="6"/>
      <c r="AC232" s="6"/>
    </row>
    <row r="233" spans="19:29" ht="15.75" customHeight="1">
      <c r="S233" s="2"/>
      <c r="Z233" s="6"/>
      <c r="AA233" s="6"/>
      <c r="AC233" s="6"/>
    </row>
    <row r="234" spans="19:29" ht="15.75" customHeight="1">
      <c r="S234" s="2"/>
      <c r="Z234" s="6"/>
      <c r="AA234" s="6"/>
      <c r="AC234" s="6"/>
    </row>
    <row r="235" spans="19:29" ht="15.75" customHeight="1">
      <c r="S235" s="2"/>
      <c r="Z235" s="6"/>
      <c r="AA235" s="6"/>
      <c r="AC235" s="6"/>
    </row>
    <row r="236" spans="19:29" ht="15.75" customHeight="1">
      <c r="S236" s="2"/>
      <c r="Z236" s="6"/>
      <c r="AA236" s="6"/>
      <c r="AC236" s="6"/>
    </row>
    <row r="237" spans="19:29" ht="15.75" customHeight="1">
      <c r="S237" s="2"/>
      <c r="Z237" s="6"/>
      <c r="AA237" s="6"/>
      <c r="AC237" s="6"/>
    </row>
    <row r="238" spans="19:29" ht="15.75" customHeight="1">
      <c r="S238" s="2"/>
      <c r="Z238" s="6"/>
      <c r="AA238" s="6"/>
      <c r="AC238" s="6"/>
    </row>
    <row r="239" spans="19:29" ht="15.75" customHeight="1">
      <c r="S239" s="2"/>
      <c r="Z239" s="6"/>
      <c r="AA239" s="6"/>
      <c r="AC239" s="6"/>
    </row>
    <row r="240" spans="19:29" ht="15.75" customHeight="1">
      <c r="S240" s="2"/>
      <c r="Z240" s="6"/>
      <c r="AA240" s="6"/>
      <c r="AC240" s="6"/>
    </row>
    <row r="241" spans="19:29" ht="15.75" customHeight="1">
      <c r="S241" s="2"/>
      <c r="Z241" s="6"/>
      <c r="AA241" s="6"/>
      <c r="AC241" s="6"/>
    </row>
    <row r="242" spans="19:29" ht="15.75" customHeight="1">
      <c r="S242" s="2"/>
      <c r="Z242" s="6"/>
      <c r="AA242" s="6"/>
      <c r="AC242" s="6"/>
    </row>
    <row r="243" spans="19:29" ht="15.75" customHeight="1">
      <c r="S243" s="2"/>
      <c r="Z243" s="6"/>
      <c r="AA243" s="6"/>
      <c r="AC243" s="6"/>
    </row>
    <row r="244" spans="19:29" ht="15.75" customHeight="1">
      <c r="S244" s="2"/>
      <c r="Z244" s="6"/>
      <c r="AA244" s="6"/>
      <c r="AC244" s="6"/>
    </row>
    <row r="245" spans="19:29" ht="15.75" customHeight="1">
      <c r="S245" s="2"/>
      <c r="Z245" s="6"/>
      <c r="AA245" s="6"/>
      <c r="AC245" s="6"/>
    </row>
    <row r="246" spans="19:29" ht="15.75" customHeight="1">
      <c r="S246" s="2"/>
      <c r="Z246" s="6"/>
      <c r="AA246" s="6"/>
      <c r="AC246" s="6"/>
    </row>
    <row r="247" spans="19:29" ht="15.75" customHeight="1">
      <c r="S247" s="2"/>
      <c r="Z247" s="6"/>
      <c r="AA247" s="6"/>
      <c r="AC247" s="6"/>
    </row>
    <row r="248" spans="19:29" ht="15.75" customHeight="1">
      <c r="S248" s="2"/>
      <c r="Z248" s="6"/>
      <c r="AA248" s="6"/>
      <c r="AC248" s="6"/>
    </row>
    <row r="249" spans="19:29" ht="15.75" customHeight="1">
      <c r="S249" s="2"/>
      <c r="Z249" s="6"/>
      <c r="AA249" s="6"/>
      <c r="AC249" s="6"/>
    </row>
    <row r="250" spans="19:29" ht="15.75" customHeight="1">
      <c r="S250" s="2"/>
      <c r="Z250" s="6"/>
      <c r="AA250" s="6"/>
      <c r="AC250" s="6"/>
    </row>
    <row r="251" spans="19:29" ht="15.75" customHeight="1">
      <c r="S251" s="2"/>
      <c r="Z251" s="6"/>
      <c r="AA251" s="6"/>
      <c r="AC251" s="6"/>
    </row>
    <row r="252" spans="19:29" ht="15.75" customHeight="1">
      <c r="S252" s="2"/>
      <c r="Z252" s="6"/>
      <c r="AA252" s="6"/>
      <c r="AC252" s="6"/>
    </row>
    <row r="253" spans="19:29" ht="15.75" customHeight="1">
      <c r="S253" s="2"/>
      <c r="Z253" s="6"/>
      <c r="AA253" s="6"/>
      <c r="AC253" s="6"/>
    </row>
    <row r="254" spans="19:29" ht="15.75" customHeight="1">
      <c r="S254" s="2"/>
      <c r="Z254" s="6"/>
      <c r="AA254" s="6"/>
      <c r="AC254" s="6"/>
    </row>
    <row r="255" spans="19:29" ht="15.75" customHeight="1">
      <c r="S255" s="2"/>
      <c r="Z255" s="6"/>
      <c r="AA255" s="6"/>
      <c r="AC255" s="6"/>
    </row>
    <row r="256" spans="19:29" ht="15.75" customHeight="1">
      <c r="S256" s="2"/>
      <c r="Z256" s="6"/>
      <c r="AA256" s="6"/>
      <c r="AC256" s="6"/>
    </row>
    <row r="257" spans="19:29" ht="15.75" customHeight="1">
      <c r="S257" s="2"/>
      <c r="Z257" s="6"/>
      <c r="AA257" s="6"/>
      <c r="AC257" s="6"/>
    </row>
    <row r="258" spans="19:29" ht="15.75" customHeight="1">
      <c r="S258" s="2"/>
      <c r="Z258" s="6"/>
      <c r="AA258" s="6"/>
      <c r="AC258" s="6"/>
    </row>
    <row r="259" spans="19:29" ht="15.75" customHeight="1">
      <c r="S259" s="2"/>
      <c r="Z259" s="6"/>
      <c r="AA259" s="6"/>
      <c r="AC259" s="6"/>
    </row>
    <row r="260" spans="19:29" ht="15.75" customHeight="1">
      <c r="S260" s="2"/>
      <c r="Z260" s="6"/>
      <c r="AA260" s="6"/>
      <c r="AC260" s="6"/>
    </row>
    <row r="261" spans="19:29" ht="15.75" customHeight="1">
      <c r="S261" s="2"/>
      <c r="Z261" s="6"/>
      <c r="AA261" s="6"/>
      <c r="AC261" s="6"/>
    </row>
    <row r="262" spans="19:29" ht="15.75" customHeight="1">
      <c r="S262" s="2"/>
      <c r="Z262" s="6"/>
      <c r="AA262" s="6"/>
      <c r="AC262" s="6"/>
    </row>
    <row r="263" spans="19:29" ht="15.75" customHeight="1">
      <c r="S263" s="2"/>
      <c r="Z263" s="6"/>
      <c r="AA263" s="6"/>
      <c r="AC263" s="6"/>
    </row>
    <row r="264" spans="19:29" ht="15.75" customHeight="1">
      <c r="S264" s="2"/>
      <c r="Z264" s="6"/>
      <c r="AA264" s="6"/>
      <c r="AC264" s="6"/>
    </row>
    <row r="265" spans="19:29" ht="15.75" customHeight="1">
      <c r="S265" s="2"/>
      <c r="Z265" s="6"/>
      <c r="AA265" s="6"/>
      <c r="AC265" s="6"/>
    </row>
    <row r="266" spans="19:29" ht="15.75" customHeight="1">
      <c r="S266" s="2"/>
      <c r="Z266" s="6"/>
      <c r="AA266" s="6"/>
      <c r="AC266" s="6"/>
    </row>
    <row r="267" spans="19:29" ht="15.75" customHeight="1">
      <c r="S267" s="2"/>
      <c r="Z267" s="6"/>
      <c r="AA267" s="6"/>
      <c r="AC267" s="6"/>
    </row>
    <row r="268" spans="19:29" ht="15.75" customHeight="1">
      <c r="S268" s="2"/>
      <c r="Z268" s="6"/>
      <c r="AA268" s="6"/>
      <c r="AC268" s="6"/>
    </row>
    <row r="269" spans="19:29" ht="15.75" customHeight="1">
      <c r="S269" s="2"/>
      <c r="Z269" s="6"/>
      <c r="AA269" s="6"/>
      <c r="AC269" s="6"/>
    </row>
    <row r="270" spans="19:29" ht="15.75" customHeight="1">
      <c r="S270" s="2"/>
      <c r="Z270" s="6"/>
      <c r="AA270" s="6"/>
      <c r="AC270" s="6"/>
    </row>
    <row r="271" spans="19:29" ht="15.75" customHeight="1">
      <c r="S271" s="2"/>
      <c r="Z271" s="6"/>
      <c r="AA271" s="6"/>
      <c r="AC271" s="6"/>
    </row>
    <row r="272" spans="19:29" ht="15.75" customHeight="1">
      <c r="S272" s="2"/>
      <c r="Z272" s="6"/>
      <c r="AA272" s="6"/>
      <c r="AC272" s="6"/>
    </row>
    <row r="273" spans="19:29" ht="15.75" customHeight="1">
      <c r="S273" s="2"/>
      <c r="Z273" s="6"/>
      <c r="AA273" s="6"/>
      <c r="AC273" s="6"/>
    </row>
    <row r="274" spans="19:29" ht="15.75" customHeight="1">
      <c r="S274" s="2"/>
      <c r="Z274" s="6"/>
      <c r="AA274" s="6"/>
      <c r="AC274" s="6"/>
    </row>
    <row r="275" spans="19:29" ht="15.75" customHeight="1">
      <c r="S275" s="2"/>
      <c r="Z275" s="6"/>
      <c r="AA275" s="6"/>
      <c r="AC275" s="6"/>
    </row>
    <row r="276" spans="19:29" ht="15.75" customHeight="1">
      <c r="S276" s="2"/>
      <c r="Z276" s="6"/>
      <c r="AA276" s="6"/>
      <c r="AC276" s="6"/>
    </row>
    <row r="277" spans="19:29" ht="15.75" customHeight="1">
      <c r="S277" s="2"/>
      <c r="Z277" s="6"/>
      <c r="AA277" s="6"/>
      <c r="AC277" s="6"/>
    </row>
    <row r="278" spans="19:29" ht="15.75" customHeight="1">
      <c r="S278" s="2"/>
      <c r="Z278" s="6"/>
      <c r="AA278" s="6"/>
      <c r="AC278" s="6"/>
    </row>
    <row r="279" spans="19:29" ht="15.75" customHeight="1">
      <c r="S279" s="2"/>
      <c r="Z279" s="6"/>
      <c r="AA279" s="6"/>
      <c r="AC279" s="6"/>
    </row>
    <row r="280" spans="19:29" ht="15.75" customHeight="1">
      <c r="S280" s="2"/>
      <c r="Z280" s="6"/>
      <c r="AA280" s="6"/>
      <c r="AC280" s="6"/>
    </row>
    <row r="281" spans="19:29" ht="15.75" customHeight="1">
      <c r="S281" s="2"/>
      <c r="Z281" s="6"/>
      <c r="AA281" s="6"/>
      <c r="AC281" s="6"/>
    </row>
    <row r="282" spans="19:29" ht="15.75" customHeight="1">
      <c r="S282" s="2"/>
      <c r="Z282" s="6"/>
      <c r="AA282" s="6"/>
      <c r="AC282" s="6"/>
    </row>
    <row r="283" spans="19:29" ht="15.75" customHeight="1">
      <c r="S283" s="2"/>
      <c r="Z283" s="6"/>
      <c r="AA283" s="6"/>
      <c r="AC283" s="6"/>
    </row>
    <row r="284" spans="19:29" ht="15.75" customHeight="1">
      <c r="S284" s="2"/>
      <c r="Z284" s="6"/>
      <c r="AA284" s="6"/>
      <c r="AC284" s="6"/>
    </row>
    <row r="285" spans="19:29" ht="15.75" customHeight="1">
      <c r="S285" s="2"/>
      <c r="Z285" s="6"/>
      <c r="AA285" s="6"/>
      <c r="AC285" s="6"/>
    </row>
    <row r="286" spans="19:29" ht="15.75" customHeight="1">
      <c r="S286" s="2"/>
      <c r="Z286" s="6"/>
      <c r="AA286" s="6"/>
      <c r="AC286" s="6"/>
    </row>
    <row r="287" spans="19:29" ht="15.75" customHeight="1">
      <c r="S287" s="2"/>
      <c r="Z287" s="6"/>
      <c r="AA287" s="6"/>
      <c r="AC287" s="6"/>
    </row>
    <row r="288" spans="19:29" ht="15.75" customHeight="1">
      <c r="S288" s="2"/>
      <c r="Z288" s="6"/>
      <c r="AA288" s="6"/>
      <c r="AC288" s="6"/>
    </row>
    <row r="289" spans="19:29" ht="15.75" customHeight="1">
      <c r="S289" s="2"/>
      <c r="Z289" s="6"/>
      <c r="AA289" s="6"/>
      <c r="AC289" s="6"/>
    </row>
    <row r="290" spans="19:29" ht="15.75" customHeight="1">
      <c r="S290" s="2"/>
      <c r="Z290" s="6"/>
      <c r="AA290" s="6"/>
      <c r="AC290" s="6"/>
    </row>
    <row r="291" spans="19:29" ht="15.75" customHeight="1">
      <c r="S291" s="2"/>
      <c r="Z291" s="6"/>
      <c r="AA291" s="6"/>
      <c r="AC291" s="6"/>
    </row>
    <row r="292" spans="19:29" ht="15.75" customHeight="1">
      <c r="S292" s="2"/>
      <c r="Z292" s="6"/>
      <c r="AA292" s="6"/>
      <c r="AC292" s="6"/>
    </row>
    <row r="293" spans="19:29" ht="15.75" customHeight="1">
      <c r="S293" s="2"/>
      <c r="Z293" s="6"/>
      <c r="AA293" s="6"/>
      <c r="AC293" s="6"/>
    </row>
    <row r="294" spans="19:29" ht="15.75" customHeight="1">
      <c r="S294" s="2"/>
      <c r="Z294" s="6"/>
      <c r="AA294" s="6"/>
      <c r="AC294" s="6"/>
    </row>
    <row r="295" spans="19:29" ht="15.75" customHeight="1">
      <c r="S295" s="2"/>
      <c r="Z295" s="6"/>
      <c r="AA295" s="6"/>
      <c r="AC295" s="6"/>
    </row>
    <row r="296" spans="19:29" ht="15.75" customHeight="1">
      <c r="S296" s="2"/>
      <c r="Z296" s="6"/>
      <c r="AA296" s="6"/>
      <c r="AC296" s="6"/>
    </row>
    <row r="297" spans="19:29" ht="15.75" customHeight="1">
      <c r="S297" s="2"/>
      <c r="Z297" s="6"/>
      <c r="AA297" s="6"/>
      <c r="AC297" s="6"/>
    </row>
    <row r="298" spans="19:29" ht="15.75" customHeight="1">
      <c r="S298" s="2"/>
      <c r="Z298" s="6"/>
      <c r="AA298" s="6"/>
      <c r="AC298" s="6"/>
    </row>
    <row r="299" spans="19:29" ht="15.75" customHeight="1">
      <c r="S299" s="2"/>
      <c r="Z299" s="6"/>
      <c r="AA299" s="6"/>
      <c r="AC299" s="6"/>
    </row>
    <row r="300" spans="19:29" ht="15.75" customHeight="1">
      <c r="S300" s="2"/>
      <c r="Z300" s="6"/>
      <c r="AA300" s="6"/>
      <c r="AC300" s="6"/>
    </row>
    <row r="301" spans="19:29" ht="15.75" customHeight="1">
      <c r="S301" s="2"/>
      <c r="Z301" s="6"/>
      <c r="AA301" s="6"/>
      <c r="AC301" s="6"/>
    </row>
    <row r="302" spans="19:29" ht="15.75" customHeight="1">
      <c r="S302" s="2"/>
      <c r="Z302" s="6"/>
      <c r="AA302" s="6"/>
      <c r="AC302" s="6"/>
    </row>
    <row r="303" spans="19:29" ht="15.75" customHeight="1">
      <c r="S303" s="2"/>
      <c r="Z303" s="6"/>
      <c r="AA303" s="6"/>
      <c r="AC303" s="6"/>
    </row>
    <row r="304" spans="19:29" ht="15.75" customHeight="1">
      <c r="S304" s="2"/>
      <c r="Z304" s="6"/>
      <c r="AA304" s="6"/>
      <c r="AC304" s="6"/>
    </row>
    <row r="305" spans="19:29" ht="15.75" customHeight="1">
      <c r="S305" s="2"/>
      <c r="Z305" s="6"/>
      <c r="AA305" s="6"/>
      <c r="AC305" s="6"/>
    </row>
    <row r="306" spans="19:29" ht="15.75" customHeight="1">
      <c r="S306" s="2"/>
      <c r="Z306" s="6"/>
      <c r="AA306" s="6"/>
      <c r="AC306" s="6"/>
    </row>
    <row r="307" spans="19:29" ht="15.75" customHeight="1">
      <c r="S307" s="2"/>
      <c r="Z307" s="6"/>
      <c r="AA307" s="6"/>
      <c r="AC307" s="6"/>
    </row>
    <row r="308" spans="19:29" ht="15.75" customHeight="1">
      <c r="S308" s="2"/>
      <c r="Z308" s="6"/>
      <c r="AA308" s="6"/>
      <c r="AC308" s="6"/>
    </row>
    <row r="309" spans="19:29" ht="15.75" customHeight="1">
      <c r="S309" s="2"/>
      <c r="Z309" s="6"/>
      <c r="AA309" s="6"/>
      <c r="AC309" s="6"/>
    </row>
    <row r="310" spans="19:29" ht="15.75" customHeight="1">
      <c r="S310" s="2"/>
      <c r="Z310" s="6"/>
      <c r="AA310" s="6"/>
      <c r="AC310" s="6"/>
    </row>
    <row r="311" spans="19:29" ht="15.75" customHeight="1">
      <c r="S311" s="2"/>
      <c r="Z311" s="6"/>
      <c r="AA311" s="6"/>
      <c r="AC311" s="6"/>
    </row>
    <row r="312" spans="19:29" ht="15.75" customHeight="1">
      <c r="S312" s="2"/>
      <c r="Z312" s="6"/>
      <c r="AA312" s="6"/>
      <c r="AC312" s="6"/>
    </row>
    <row r="313" spans="19:29" ht="15.75" customHeight="1">
      <c r="S313" s="2"/>
      <c r="Z313" s="6"/>
      <c r="AA313" s="6"/>
      <c r="AC313" s="6"/>
    </row>
    <row r="314" spans="19:29" ht="15.75" customHeight="1">
      <c r="S314" s="2"/>
      <c r="Z314" s="6"/>
      <c r="AA314" s="6"/>
      <c r="AC314" s="6"/>
    </row>
    <row r="315" spans="19:29" ht="15.75" customHeight="1">
      <c r="S315" s="2"/>
      <c r="Z315" s="6"/>
      <c r="AA315" s="6"/>
      <c r="AC315" s="6"/>
    </row>
    <row r="316" spans="19:29" ht="15.75" customHeight="1">
      <c r="S316" s="2"/>
      <c r="Z316" s="6"/>
      <c r="AA316" s="6"/>
      <c r="AC316" s="6"/>
    </row>
    <row r="317" spans="19:29" ht="15.75" customHeight="1">
      <c r="S317" s="2"/>
      <c r="Z317" s="6"/>
      <c r="AA317" s="6"/>
      <c r="AC317" s="6"/>
    </row>
    <row r="318" spans="19:29" ht="15.75" customHeight="1">
      <c r="S318" s="2"/>
      <c r="Z318" s="6"/>
      <c r="AA318" s="6"/>
      <c r="AC318" s="6"/>
    </row>
    <row r="319" spans="19:29" ht="15.75" customHeight="1">
      <c r="S319" s="2"/>
      <c r="Z319" s="6"/>
      <c r="AA319" s="6"/>
      <c r="AC319" s="6"/>
    </row>
    <row r="320" spans="19:29" ht="15.75" customHeight="1">
      <c r="S320" s="2"/>
      <c r="Z320" s="6"/>
      <c r="AA320" s="6"/>
      <c r="AC320" s="6"/>
    </row>
    <row r="321" spans="19:29" ht="15.75" customHeight="1">
      <c r="S321" s="2"/>
      <c r="Z321" s="6"/>
      <c r="AA321" s="6"/>
      <c r="AC321" s="6"/>
    </row>
    <row r="322" spans="19:29" ht="15.75" customHeight="1">
      <c r="S322" s="2"/>
      <c r="Z322" s="6"/>
      <c r="AA322" s="6"/>
      <c r="AC322" s="6"/>
    </row>
    <row r="323" spans="19:29" ht="15.75" customHeight="1">
      <c r="S323" s="2"/>
      <c r="Z323" s="6"/>
      <c r="AA323" s="6"/>
      <c r="AC323" s="6"/>
    </row>
    <row r="324" spans="19:29" ht="15.75" customHeight="1">
      <c r="S324" s="2"/>
      <c r="Z324" s="6"/>
      <c r="AA324" s="6"/>
      <c r="AC324" s="6"/>
    </row>
    <row r="325" spans="19:29" ht="15.75" customHeight="1">
      <c r="S325" s="2"/>
      <c r="Z325" s="6"/>
      <c r="AA325" s="6"/>
      <c r="AC325" s="6"/>
    </row>
    <row r="326" spans="19:29" ht="15.75" customHeight="1">
      <c r="S326" s="2"/>
      <c r="Z326" s="6"/>
      <c r="AA326" s="6"/>
      <c r="AC326" s="6"/>
    </row>
    <row r="327" spans="19:29" ht="15.75" customHeight="1">
      <c r="S327" s="2"/>
      <c r="Z327" s="6"/>
      <c r="AA327" s="6"/>
      <c r="AC327" s="6"/>
    </row>
    <row r="328" spans="19:29" ht="15.75" customHeight="1">
      <c r="S328" s="2"/>
      <c r="Z328" s="6"/>
      <c r="AA328" s="6"/>
      <c r="AC328" s="6"/>
    </row>
    <row r="329" spans="19:29" ht="15.75" customHeight="1">
      <c r="S329" s="2"/>
      <c r="Z329" s="6"/>
      <c r="AA329" s="6"/>
      <c r="AC329" s="6"/>
    </row>
    <row r="330" spans="19:29" ht="15.75" customHeight="1">
      <c r="S330" s="2"/>
      <c r="Z330" s="6"/>
      <c r="AA330" s="6"/>
      <c r="AC330" s="6"/>
    </row>
    <row r="331" spans="19:29" ht="15.75" customHeight="1">
      <c r="S331" s="2"/>
      <c r="Z331" s="6"/>
      <c r="AA331" s="6"/>
      <c r="AC331" s="6"/>
    </row>
    <row r="332" spans="19:29" ht="15.75" customHeight="1">
      <c r="S332" s="2"/>
      <c r="Z332" s="6"/>
      <c r="AA332" s="6"/>
      <c r="AC332" s="6"/>
    </row>
    <row r="333" spans="19:29" ht="15.75" customHeight="1">
      <c r="S333" s="2"/>
      <c r="Z333" s="6"/>
      <c r="AA333" s="6"/>
      <c r="AC333" s="6"/>
    </row>
    <row r="334" spans="19:29" ht="15.75" customHeight="1">
      <c r="S334" s="2"/>
      <c r="Z334" s="6"/>
      <c r="AA334" s="6"/>
      <c r="AC334" s="6"/>
    </row>
    <row r="335" spans="19:29" ht="15.75" customHeight="1">
      <c r="S335" s="2"/>
      <c r="Z335" s="6"/>
      <c r="AA335" s="6"/>
      <c r="AC335" s="6"/>
    </row>
    <row r="336" spans="19:29" ht="15.75" customHeight="1">
      <c r="S336" s="2"/>
      <c r="Z336" s="6"/>
      <c r="AA336" s="6"/>
      <c r="AC336" s="6"/>
    </row>
    <row r="337" spans="19:29" ht="15.75" customHeight="1">
      <c r="S337" s="2"/>
      <c r="Z337" s="6"/>
      <c r="AA337" s="6"/>
      <c r="AC337" s="6"/>
    </row>
    <row r="338" spans="19:29" ht="15.75" customHeight="1">
      <c r="S338" s="2"/>
      <c r="Z338" s="6"/>
      <c r="AA338" s="6"/>
      <c r="AC338" s="6"/>
    </row>
    <row r="339" spans="19:29" ht="15.75" customHeight="1">
      <c r="S339" s="2"/>
      <c r="Z339" s="6"/>
      <c r="AA339" s="6"/>
      <c r="AC339" s="6"/>
    </row>
    <row r="340" spans="19:29" ht="15.75" customHeight="1">
      <c r="S340" s="2"/>
      <c r="Z340" s="6"/>
      <c r="AA340" s="6"/>
      <c r="AC340" s="6"/>
    </row>
    <row r="341" spans="19:29" ht="15.75" customHeight="1">
      <c r="S341" s="2"/>
      <c r="Z341" s="6"/>
      <c r="AA341" s="6"/>
      <c r="AC341" s="6"/>
    </row>
    <row r="342" spans="19:29" ht="15.75" customHeight="1">
      <c r="S342" s="2"/>
      <c r="Z342" s="6"/>
      <c r="AA342" s="6"/>
      <c r="AC342" s="6"/>
    </row>
    <row r="343" spans="19:29" ht="15.75" customHeight="1">
      <c r="S343" s="2"/>
      <c r="Z343" s="6"/>
      <c r="AA343" s="6"/>
      <c r="AC343" s="6"/>
    </row>
    <row r="344" spans="19:29" ht="15.75" customHeight="1">
      <c r="S344" s="2"/>
      <c r="Z344" s="6"/>
      <c r="AA344" s="6"/>
      <c r="AC344" s="6"/>
    </row>
    <row r="345" spans="19:29" ht="15.75" customHeight="1">
      <c r="S345" s="2"/>
      <c r="Z345" s="6"/>
      <c r="AA345" s="6"/>
      <c r="AC345" s="6"/>
    </row>
    <row r="346" spans="19:29" ht="15.75" customHeight="1">
      <c r="S346" s="2"/>
      <c r="Z346" s="6"/>
      <c r="AA346" s="6"/>
      <c r="AC346" s="6"/>
    </row>
    <row r="347" spans="19:29" ht="15.75" customHeight="1">
      <c r="S347" s="2"/>
      <c r="Z347" s="6"/>
      <c r="AA347" s="6"/>
      <c r="AC347" s="6"/>
    </row>
    <row r="348" spans="19:29" ht="15.75" customHeight="1">
      <c r="S348" s="2"/>
      <c r="Z348" s="6"/>
      <c r="AA348" s="6"/>
      <c r="AC348" s="6"/>
    </row>
    <row r="349" spans="19:29" ht="15.75" customHeight="1">
      <c r="S349" s="2"/>
      <c r="Z349" s="6"/>
      <c r="AA349" s="6"/>
      <c r="AC349" s="6"/>
    </row>
    <row r="350" spans="19:29" ht="15.75" customHeight="1">
      <c r="S350" s="2"/>
      <c r="Z350" s="6"/>
      <c r="AA350" s="6"/>
      <c r="AC350" s="6"/>
    </row>
    <row r="351" spans="19:29" ht="15.75" customHeight="1">
      <c r="S351" s="2"/>
      <c r="Z351" s="6"/>
      <c r="AA351" s="6"/>
      <c r="AC351" s="6"/>
    </row>
    <row r="352" spans="19:29" ht="15.75" customHeight="1">
      <c r="S352" s="2"/>
      <c r="Z352" s="6"/>
      <c r="AA352" s="6"/>
      <c r="AC352" s="6"/>
    </row>
    <row r="353" spans="19:29" ht="15.75" customHeight="1">
      <c r="S353" s="2"/>
      <c r="Z353" s="6"/>
      <c r="AA353" s="6"/>
      <c r="AC353" s="6"/>
    </row>
    <row r="354" spans="19:29" ht="15.75" customHeight="1">
      <c r="S354" s="2"/>
      <c r="Z354" s="6"/>
      <c r="AA354" s="6"/>
      <c r="AC354" s="6"/>
    </row>
    <row r="355" spans="19:29" ht="15.75" customHeight="1">
      <c r="S355" s="2"/>
      <c r="Z355" s="6"/>
      <c r="AA355" s="6"/>
      <c r="AC355" s="6"/>
    </row>
    <row r="356" spans="19:29" ht="15.75" customHeight="1">
      <c r="S356" s="2"/>
      <c r="Z356" s="6"/>
      <c r="AA356" s="6"/>
      <c r="AC356" s="6"/>
    </row>
    <row r="357" spans="19:29" ht="15.75" customHeight="1">
      <c r="S357" s="2"/>
      <c r="Z357" s="6"/>
      <c r="AA357" s="6"/>
      <c r="AC357" s="6"/>
    </row>
    <row r="358" spans="19:29" ht="15.75" customHeight="1">
      <c r="S358" s="2"/>
      <c r="Z358" s="6"/>
      <c r="AA358" s="6"/>
      <c r="AC358" s="6"/>
    </row>
    <row r="359" spans="19:29" ht="15.75" customHeight="1">
      <c r="S359" s="2"/>
      <c r="Z359" s="6"/>
      <c r="AA359" s="6"/>
      <c r="AC359" s="6"/>
    </row>
    <row r="360" spans="19:29" ht="15.75" customHeight="1">
      <c r="S360" s="2"/>
      <c r="Z360" s="6"/>
      <c r="AA360" s="6"/>
      <c r="AC360" s="6"/>
    </row>
    <row r="361" spans="19:29" ht="15.75" customHeight="1">
      <c r="S361" s="2"/>
      <c r="Z361" s="6"/>
      <c r="AA361" s="6"/>
      <c r="AC361" s="6"/>
    </row>
    <row r="362" spans="19:29" ht="15.75" customHeight="1">
      <c r="S362" s="2"/>
      <c r="Z362" s="6"/>
      <c r="AA362" s="6"/>
      <c r="AC362" s="6"/>
    </row>
    <row r="363" spans="19:29" ht="15.75" customHeight="1">
      <c r="S363" s="2"/>
      <c r="Z363" s="6"/>
      <c r="AA363" s="6"/>
      <c r="AC363" s="6"/>
    </row>
    <row r="364" spans="19:29" ht="15.75" customHeight="1">
      <c r="S364" s="2"/>
      <c r="Z364" s="6"/>
      <c r="AA364" s="6"/>
      <c r="AC364" s="6"/>
    </row>
    <row r="365" spans="19:29" ht="15.75" customHeight="1">
      <c r="S365" s="2"/>
      <c r="Z365" s="6"/>
      <c r="AA365" s="6"/>
      <c r="AC365" s="6"/>
    </row>
    <row r="366" spans="19:29" ht="15.75" customHeight="1">
      <c r="S366" s="2"/>
      <c r="Z366" s="6"/>
      <c r="AA366" s="6"/>
      <c r="AC366" s="6"/>
    </row>
    <row r="367" spans="19:29" ht="15.75" customHeight="1">
      <c r="S367" s="2"/>
      <c r="Z367" s="6"/>
      <c r="AA367" s="6"/>
      <c r="AC367" s="6"/>
    </row>
    <row r="368" spans="19:29" ht="15.75" customHeight="1">
      <c r="S368" s="2"/>
      <c r="Z368" s="6"/>
      <c r="AA368" s="6"/>
      <c r="AC368" s="6"/>
    </row>
    <row r="369" spans="19:29" ht="15.75" customHeight="1">
      <c r="S369" s="2"/>
      <c r="Z369" s="6"/>
      <c r="AA369" s="6"/>
      <c r="AC369" s="6"/>
    </row>
    <row r="370" spans="19:29" ht="15.75" customHeight="1">
      <c r="S370" s="2"/>
      <c r="Z370" s="6"/>
      <c r="AA370" s="6"/>
      <c r="AC370" s="6"/>
    </row>
    <row r="371" spans="19:29" ht="15.75" customHeight="1">
      <c r="S371" s="2"/>
      <c r="Z371" s="6"/>
      <c r="AA371" s="6"/>
      <c r="AC371" s="6"/>
    </row>
    <row r="372" spans="19:29" ht="15.75" customHeight="1">
      <c r="S372" s="2"/>
      <c r="Z372" s="6"/>
      <c r="AA372" s="6"/>
      <c r="AC372" s="6"/>
    </row>
    <row r="373" spans="19:29" ht="15.75" customHeight="1">
      <c r="S373" s="2"/>
      <c r="Z373" s="6"/>
      <c r="AA373" s="6"/>
      <c r="AC373" s="6"/>
    </row>
    <row r="374" spans="19:29" ht="15.75" customHeight="1">
      <c r="S374" s="2"/>
      <c r="Z374" s="6"/>
      <c r="AA374" s="6"/>
      <c r="AC374" s="6"/>
    </row>
    <row r="375" spans="19:29" ht="15.75" customHeight="1">
      <c r="S375" s="2"/>
      <c r="Z375" s="6"/>
      <c r="AA375" s="6"/>
      <c r="AC375" s="6"/>
    </row>
    <row r="376" spans="19:29" ht="15.75" customHeight="1">
      <c r="S376" s="2"/>
      <c r="Z376" s="6"/>
      <c r="AA376" s="6"/>
      <c r="AC376" s="6"/>
    </row>
    <row r="377" spans="19:29" ht="15.75" customHeight="1">
      <c r="S377" s="2"/>
      <c r="Z377" s="6"/>
      <c r="AA377" s="6"/>
      <c r="AC377" s="6"/>
    </row>
    <row r="378" spans="19:29" ht="15.75" customHeight="1">
      <c r="S378" s="2"/>
      <c r="Z378" s="6"/>
      <c r="AA378" s="6"/>
      <c r="AC378" s="6"/>
    </row>
    <row r="379" spans="19:29" ht="15.75" customHeight="1">
      <c r="S379" s="2"/>
      <c r="Z379" s="6"/>
      <c r="AA379" s="6"/>
      <c r="AC379" s="6"/>
    </row>
    <row r="380" spans="19:29" ht="15.75" customHeight="1">
      <c r="S380" s="2"/>
      <c r="Z380" s="6"/>
      <c r="AA380" s="6"/>
      <c r="AC380" s="6"/>
    </row>
    <row r="381" spans="19:29" ht="15.75" customHeight="1">
      <c r="S381" s="2"/>
      <c r="Z381" s="6"/>
      <c r="AA381" s="6"/>
      <c r="AC381" s="6"/>
    </row>
    <row r="382" spans="19:29" ht="15.75" customHeight="1">
      <c r="S382" s="2"/>
      <c r="Z382" s="6"/>
      <c r="AA382" s="6"/>
      <c r="AC382" s="6"/>
    </row>
    <row r="383" spans="19:29" ht="15.75" customHeight="1">
      <c r="S383" s="2"/>
      <c r="Z383" s="6"/>
      <c r="AA383" s="6"/>
      <c r="AC383" s="6"/>
    </row>
    <row r="384" spans="19:29" ht="15.75" customHeight="1">
      <c r="S384" s="2"/>
      <c r="Z384" s="6"/>
      <c r="AA384" s="6"/>
      <c r="AC384" s="6"/>
    </row>
    <row r="385" spans="19:29" ht="15.75" customHeight="1">
      <c r="S385" s="2"/>
      <c r="Z385" s="6"/>
      <c r="AA385" s="6"/>
      <c r="AC385" s="6"/>
    </row>
    <row r="386" spans="19:29" ht="15.75" customHeight="1">
      <c r="S386" s="2"/>
      <c r="Z386" s="6"/>
      <c r="AA386" s="6"/>
      <c r="AC386" s="6"/>
    </row>
    <row r="387" spans="19:29" ht="15.75" customHeight="1">
      <c r="S387" s="2"/>
      <c r="Z387" s="6"/>
      <c r="AA387" s="6"/>
      <c r="AC387" s="6"/>
    </row>
    <row r="388" spans="19:29" ht="15.75" customHeight="1">
      <c r="S388" s="2"/>
      <c r="Z388" s="6"/>
      <c r="AA388" s="6"/>
      <c r="AC388" s="6"/>
    </row>
    <row r="389" spans="19:29" ht="15.75" customHeight="1">
      <c r="S389" s="2"/>
      <c r="Z389" s="6"/>
      <c r="AA389" s="6"/>
      <c r="AC389" s="6"/>
    </row>
    <row r="390" spans="19:29" ht="15.75" customHeight="1">
      <c r="S390" s="2"/>
      <c r="Z390" s="6"/>
      <c r="AA390" s="6"/>
      <c r="AC390" s="6"/>
    </row>
    <row r="391" spans="19:29" ht="15.75" customHeight="1">
      <c r="S391" s="2"/>
      <c r="Z391" s="6"/>
      <c r="AA391" s="6"/>
      <c r="AC391" s="6"/>
    </row>
    <row r="392" spans="19:29" ht="15.75" customHeight="1">
      <c r="S392" s="2"/>
      <c r="Z392" s="6"/>
      <c r="AA392" s="6"/>
      <c r="AC392" s="6"/>
    </row>
    <row r="393" spans="19:29" ht="15.75" customHeight="1">
      <c r="S393" s="2"/>
      <c r="Z393" s="6"/>
      <c r="AA393" s="6"/>
      <c r="AC393" s="6"/>
    </row>
    <row r="394" spans="19:29" ht="15.75" customHeight="1">
      <c r="S394" s="2"/>
      <c r="Z394" s="6"/>
      <c r="AA394" s="6"/>
      <c r="AC394" s="6"/>
    </row>
    <row r="395" spans="19:29" ht="15.75" customHeight="1">
      <c r="S395" s="2"/>
      <c r="Z395" s="6"/>
      <c r="AA395" s="6"/>
      <c r="AC395" s="6"/>
    </row>
    <row r="396" spans="19:29" ht="15.75" customHeight="1">
      <c r="S396" s="2"/>
      <c r="Z396" s="6"/>
      <c r="AA396" s="6"/>
      <c r="AC396" s="6"/>
    </row>
    <row r="397" spans="19:29" ht="15.75" customHeight="1">
      <c r="S397" s="2"/>
      <c r="Z397" s="6"/>
      <c r="AA397" s="6"/>
      <c r="AC397" s="6"/>
    </row>
    <row r="398" spans="19:29" ht="15.75" customHeight="1">
      <c r="S398" s="2"/>
      <c r="Z398" s="6"/>
      <c r="AA398" s="6"/>
      <c r="AC398" s="6"/>
    </row>
    <row r="399" spans="19:29" ht="15.75" customHeight="1">
      <c r="S399" s="2"/>
      <c r="Z399" s="6"/>
      <c r="AA399" s="6"/>
      <c r="AC399" s="6"/>
    </row>
    <row r="400" spans="19:29" ht="15.75" customHeight="1">
      <c r="S400" s="2"/>
      <c r="Z400" s="6"/>
      <c r="AA400" s="6"/>
      <c r="AC400" s="6"/>
    </row>
    <row r="401" spans="19:29" ht="15.75" customHeight="1">
      <c r="S401" s="2"/>
      <c r="Z401" s="6"/>
      <c r="AA401" s="6"/>
      <c r="AC401" s="6"/>
    </row>
    <row r="402" spans="19:29" ht="15.75" customHeight="1">
      <c r="S402" s="2"/>
      <c r="Z402" s="6"/>
      <c r="AA402" s="6"/>
      <c r="AC402" s="6"/>
    </row>
    <row r="403" spans="19:29" ht="15.75" customHeight="1">
      <c r="S403" s="2"/>
      <c r="Z403" s="6"/>
      <c r="AA403" s="6"/>
      <c r="AC403" s="6"/>
    </row>
    <row r="404" spans="19:29" ht="15.75" customHeight="1">
      <c r="S404" s="2"/>
      <c r="Z404" s="6"/>
      <c r="AA404" s="6"/>
      <c r="AC404" s="6"/>
    </row>
    <row r="405" spans="19:29" ht="15.75" customHeight="1">
      <c r="S405" s="2"/>
      <c r="Z405" s="6"/>
      <c r="AA405" s="6"/>
      <c r="AC405" s="6"/>
    </row>
    <row r="406" spans="19:29" ht="15.75" customHeight="1">
      <c r="S406" s="2"/>
      <c r="Z406" s="6"/>
      <c r="AA406" s="6"/>
      <c r="AC406" s="6"/>
    </row>
    <row r="407" spans="19:29" ht="15.75" customHeight="1">
      <c r="S407" s="2"/>
      <c r="Z407" s="6"/>
      <c r="AA407" s="6"/>
      <c r="AC407" s="6"/>
    </row>
    <row r="408" spans="19:29" ht="15.75" customHeight="1">
      <c r="S408" s="2"/>
      <c r="Z408" s="6"/>
      <c r="AA408" s="6"/>
      <c r="AC408" s="6"/>
    </row>
    <row r="409" spans="19:29" ht="15.75" customHeight="1">
      <c r="S409" s="2"/>
      <c r="Z409" s="6"/>
      <c r="AA409" s="6"/>
      <c r="AC409" s="6"/>
    </row>
    <row r="410" spans="19:29" ht="15.75" customHeight="1">
      <c r="S410" s="2"/>
      <c r="Z410" s="6"/>
      <c r="AA410" s="6"/>
      <c r="AC410" s="6"/>
    </row>
    <row r="411" spans="19:29" ht="15.75" customHeight="1">
      <c r="S411" s="2"/>
      <c r="Z411" s="6"/>
      <c r="AA411" s="6"/>
      <c r="AC411" s="6"/>
    </row>
    <row r="412" spans="19:29" ht="15.75" customHeight="1">
      <c r="S412" s="2"/>
      <c r="Z412" s="6"/>
      <c r="AA412" s="6"/>
      <c r="AC412" s="6"/>
    </row>
    <row r="413" spans="19:29" ht="15.75" customHeight="1">
      <c r="S413" s="2"/>
      <c r="Z413" s="6"/>
      <c r="AA413" s="6"/>
      <c r="AC413" s="6"/>
    </row>
    <row r="414" spans="19:29" ht="15.75" customHeight="1">
      <c r="S414" s="2"/>
      <c r="Z414" s="6"/>
      <c r="AA414" s="6"/>
      <c r="AC414" s="6"/>
    </row>
    <row r="415" spans="19:29" ht="15.75" customHeight="1">
      <c r="S415" s="2"/>
      <c r="Z415" s="6"/>
      <c r="AA415" s="6"/>
      <c r="AC415" s="6"/>
    </row>
    <row r="416" spans="19:29" ht="15.75" customHeight="1">
      <c r="S416" s="2"/>
      <c r="Z416" s="6"/>
      <c r="AA416" s="6"/>
      <c r="AC416" s="6"/>
    </row>
    <row r="417" spans="19:29" ht="15.75" customHeight="1">
      <c r="S417" s="2"/>
      <c r="Z417" s="6"/>
      <c r="AA417" s="6"/>
      <c r="AC417" s="6"/>
    </row>
    <row r="418" spans="19:29" ht="15.75" customHeight="1">
      <c r="S418" s="2"/>
      <c r="Z418" s="6"/>
      <c r="AA418" s="6"/>
      <c r="AC418" s="6"/>
    </row>
    <row r="419" spans="19:29" ht="15.75" customHeight="1">
      <c r="S419" s="2"/>
      <c r="Z419" s="6"/>
      <c r="AA419" s="6"/>
      <c r="AC419" s="6"/>
    </row>
    <row r="420" spans="19:29" ht="15.75" customHeight="1">
      <c r="S420" s="2"/>
      <c r="Z420" s="6"/>
      <c r="AA420" s="6"/>
      <c r="AC420" s="6"/>
    </row>
    <row r="421" spans="19:29" ht="15.75" customHeight="1">
      <c r="S421" s="2"/>
      <c r="Z421" s="6"/>
      <c r="AA421" s="6"/>
      <c r="AC421" s="6"/>
    </row>
    <row r="422" spans="19:29" ht="15.75" customHeight="1">
      <c r="S422" s="2"/>
      <c r="Z422" s="6"/>
      <c r="AA422" s="6"/>
      <c r="AC422" s="6"/>
    </row>
    <row r="423" spans="19:29" ht="15.75" customHeight="1">
      <c r="S423" s="2"/>
      <c r="Z423" s="6"/>
      <c r="AA423" s="6"/>
      <c r="AC423" s="6"/>
    </row>
    <row r="424" spans="19:29" ht="15.75" customHeight="1">
      <c r="S424" s="2"/>
      <c r="Z424" s="6"/>
      <c r="AA424" s="6"/>
      <c r="AC424" s="6"/>
    </row>
    <row r="425" spans="19:29" ht="15.75" customHeight="1">
      <c r="S425" s="2"/>
      <c r="Z425" s="6"/>
      <c r="AA425" s="6"/>
      <c r="AC425" s="6"/>
    </row>
    <row r="426" spans="19:29" ht="15.75" customHeight="1">
      <c r="S426" s="2"/>
      <c r="Z426" s="6"/>
      <c r="AA426" s="6"/>
      <c r="AC426" s="6"/>
    </row>
    <row r="427" spans="19:29" ht="15.75" customHeight="1">
      <c r="S427" s="2"/>
      <c r="Z427" s="6"/>
      <c r="AA427" s="6"/>
      <c r="AC427" s="6"/>
    </row>
    <row r="428" spans="19:29" ht="15.75" customHeight="1">
      <c r="S428" s="2"/>
      <c r="Z428" s="6"/>
      <c r="AA428" s="6"/>
      <c r="AC428" s="6"/>
    </row>
    <row r="429" spans="19:29" ht="15.75" customHeight="1">
      <c r="S429" s="2"/>
      <c r="Z429" s="6"/>
      <c r="AA429" s="6"/>
      <c r="AC429" s="6"/>
    </row>
    <row r="430" spans="19:29" ht="15.75" customHeight="1">
      <c r="S430" s="2"/>
      <c r="Z430" s="6"/>
      <c r="AA430" s="6"/>
      <c r="AC430" s="6"/>
    </row>
    <row r="431" spans="19:29" ht="15.75" customHeight="1">
      <c r="S431" s="2"/>
      <c r="Z431" s="6"/>
      <c r="AA431" s="6"/>
      <c r="AC431" s="6"/>
    </row>
    <row r="432" spans="19:29" ht="15.75" customHeight="1">
      <c r="S432" s="2"/>
      <c r="Z432" s="6"/>
      <c r="AA432" s="6"/>
      <c r="AC432" s="6"/>
    </row>
    <row r="433" spans="19:29" ht="15.75" customHeight="1">
      <c r="S433" s="2"/>
      <c r="Z433" s="6"/>
      <c r="AA433" s="6"/>
      <c r="AC433" s="6"/>
    </row>
    <row r="434" spans="19:29" ht="15.75" customHeight="1">
      <c r="S434" s="2"/>
      <c r="Z434" s="6"/>
      <c r="AA434" s="6"/>
      <c r="AC434" s="6"/>
    </row>
    <row r="435" spans="19:29" ht="15.75" customHeight="1">
      <c r="S435" s="2"/>
      <c r="Z435" s="6"/>
      <c r="AA435" s="6"/>
      <c r="AC435" s="6"/>
    </row>
    <row r="436" spans="19:29" ht="15.75" customHeight="1">
      <c r="S436" s="2"/>
      <c r="Z436" s="6"/>
      <c r="AA436" s="6"/>
      <c r="AC436" s="6"/>
    </row>
    <row r="437" spans="19:29" ht="15.75" customHeight="1">
      <c r="S437" s="2"/>
      <c r="Z437" s="6"/>
      <c r="AA437" s="6"/>
      <c r="AC437" s="6"/>
    </row>
    <row r="438" spans="19:29" ht="15.75" customHeight="1">
      <c r="S438" s="2"/>
      <c r="Z438" s="6"/>
      <c r="AA438" s="6"/>
      <c r="AC438" s="6"/>
    </row>
    <row r="439" spans="19:29" ht="15.75" customHeight="1">
      <c r="S439" s="2"/>
      <c r="Z439" s="6"/>
      <c r="AA439" s="6"/>
      <c r="AC439" s="6"/>
    </row>
    <row r="440" spans="19:29" ht="15.75" customHeight="1">
      <c r="S440" s="2"/>
      <c r="Z440" s="6"/>
      <c r="AA440" s="6"/>
      <c r="AC440" s="6"/>
    </row>
    <row r="441" spans="19:29" ht="15.75" customHeight="1">
      <c r="S441" s="2"/>
      <c r="Z441" s="6"/>
      <c r="AA441" s="6"/>
      <c r="AC441" s="6"/>
    </row>
    <row r="442" spans="19:29" ht="15.75" customHeight="1">
      <c r="S442" s="2"/>
      <c r="Z442" s="6"/>
      <c r="AA442" s="6"/>
      <c r="AC442" s="6"/>
    </row>
    <row r="443" spans="19:29" ht="15.75" customHeight="1">
      <c r="S443" s="2"/>
      <c r="Z443" s="6"/>
      <c r="AA443" s="6"/>
      <c r="AC443" s="6"/>
    </row>
    <row r="444" spans="19:29" ht="15.75" customHeight="1">
      <c r="S444" s="2"/>
      <c r="Z444" s="6"/>
      <c r="AA444" s="6"/>
      <c r="AC444" s="6"/>
    </row>
    <row r="445" spans="19:29" ht="15.75" customHeight="1">
      <c r="S445" s="2"/>
      <c r="Z445" s="6"/>
      <c r="AA445" s="6"/>
      <c r="AC445" s="6"/>
    </row>
    <row r="446" spans="19:29" ht="15.75" customHeight="1">
      <c r="S446" s="2"/>
      <c r="Z446" s="6"/>
      <c r="AA446" s="6"/>
      <c r="AC446" s="6"/>
    </row>
    <row r="447" spans="19:29" ht="15.75" customHeight="1">
      <c r="S447" s="2"/>
      <c r="Z447" s="6"/>
      <c r="AA447" s="6"/>
      <c r="AC447" s="6"/>
    </row>
    <row r="448" spans="19:29" ht="15.75" customHeight="1">
      <c r="S448" s="2"/>
      <c r="Z448" s="6"/>
      <c r="AA448" s="6"/>
      <c r="AC448" s="6"/>
    </row>
    <row r="449" spans="19:29" ht="15.75" customHeight="1">
      <c r="S449" s="2"/>
      <c r="Z449" s="6"/>
      <c r="AA449" s="6"/>
      <c r="AC449" s="6"/>
    </row>
    <row r="450" spans="19:29" ht="15.75" customHeight="1">
      <c r="S450" s="2"/>
      <c r="Z450" s="6"/>
      <c r="AA450" s="6"/>
      <c r="AC450" s="6"/>
    </row>
    <row r="451" spans="19:29" ht="15.75" customHeight="1">
      <c r="S451" s="2"/>
      <c r="Z451" s="6"/>
      <c r="AA451" s="6"/>
      <c r="AC451" s="6"/>
    </row>
    <row r="452" spans="19:29" ht="15.75" customHeight="1">
      <c r="S452" s="2"/>
      <c r="Z452" s="6"/>
      <c r="AA452" s="6"/>
      <c r="AC452" s="6"/>
    </row>
    <row r="453" spans="19:29" ht="15.75" customHeight="1">
      <c r="S453" s="2"/>
      <c r="Z453" s="6"/>
      <c r="AA453" s="6"/>
      <c r="AC453" s="6"/>
    </row>
    <row r="454" spans="19:29" ht="15.75" customHeight="1">
      <c r="S454" s="2"/>
      <c r="Z454" s="6"/>
      <c r="AA454" s="6"/>
      <c r="AC454" s="6"/>
    </row>
    <row r="455" spans="19:29" ht="15.75" customHeight="1">
      <c r="S455" s="2"/>
      <c r="Z455" s="6"/>
      <c r="AA455" s="6"/>
      <c r="AC455" s="6"/>
    </row>
    <row r="456" spans="19:29" ht="15.75" customHeight="1">
      <c r="S456" s="2"/>
      <c r="Z456" s="6"/>
      <c r="AA456" s="6"/>
      <c r="AC456" s="6"/>
    </row>
    <row r="457" spans="19:29" ht="15.75" customHeight="1">
      <c r="S457" s="2"/>
      <c r="Z457" s="6"/>
      <c r="AA457" s="6"/>
      <c r="AC457" s="6"/>
    </row>
    <row r="458" spans="19:29" ht="15.75" customHeight="1">
      <c r="S458" s="2"/>
      <c r="Z458" s="6"/>
      <c r="AA458" s="6"/>
      <c r="AC458" s="6"/>
    </row>
    <row r="459" spans="19:29" ht="15.75" customHeight="1">
      <c r="S459" s="2"/>
      <c r="Z459" s="6"/>
      <c r="AA459" s="6"/>
      <c r="AC459" s="6"/>
    </row>
    <row r="460" spans="19:29" ht="15.75" customHeight="1">
      <c r="S460" s="2"/>
      <c r="Z460" s="6"/>
      <c r="AA460" s="6"/>
      <c r="AC460" s="6"/>
    </row>
    <row r="461" spans="19:29" ht="15.75" customHeight="1">
      <c r="S461" s="2"/>
      <c r="Z461" s="6"/>
      <c r="AA461" s="6"/>
      <c r="AC461" s="6"/>
    </row>
    <row r="462" spans="19:29" ht="15.75" customHeight="1">
      <c r="S462" s="2"/>
      <c r="Z462" s="6"/>
      <c r="AA462" s="6"/>
      <c r="AC462" s="6"/>
    </row>
    <row r="463" spans="19:29" ht="15.75" customHeight="1">
      <c r="S463" s="2"/>
      <c r="Z463" s="6"/>
      <c r="AA463" s="6"/>
      <c r="AC463" s="6"/>
    </row>
    <row r="464" spans="19:29" ht="15.75" customHeight="1">
      <c r="S464" s="2"/>
      <c r="Z464" s="6"/>
      <c r="AA464" s="6"/>
      <c r="AC464" s="6"/>
    </row>
    <row r="465" spans="19:29" ht="15.75" customHeight="1">
      <c r="S465" s="2"/>
      <c r="Z465" s="6"/>
      <c r="AA465" s="6"/>
      <c r="AC465" s="6"/>
    </row>
    <row r="466" spans="19:29" ht="15.75" customHeight="1">
      <c r="S466" s="2"/>
      <c r="Z466" s="6"/>
      <c r="AA466" s="6"/>
      <c r="AC466" s="6"/>
    </row>
    <row r="467" spans="19:29" ht="15.75" customHeight="1">
      <c r="S467" s="2"/>
      <c r="Z467" s="6"/>
      <c r="AA467" s="6"/>
      <c r="AC467" s="6"/>
    </row>
    <row r="468" spans="19:29" ht="15.75" customHeight="1">
      <c r="S468" s="2"/>
      <c r="Z468" s="6"/>
      <c r="AA468" s="6"/>
      <c r="AC468" s="6"/>
    </row>
    <row r="469" spans="19:29" ht="15.75" customHeight="1">
      <c r="S469" s="2"/>
      <c r="Z469" s="6"/>
      <c r="AA469" s="6"/>
      <c r="AC469" s="6"/>
    </row>
    <row r="470" spans="19:29" ht="15.75" customHeight="1">
      <c r="S470" s="2"/>
      <c r="Z470" s="6"/>
      <c r="AA470" s="6"/>
      <c r="AC470" s="6"/>
    </row>
    <row r="471" spans="19:29" ht="15.75" customHeight="1">
      <c r="S471" s="2"/>
      <c r="Z471" s="6"/>
      <c r="AA471" s="6"/>
      <c r="AC471" s="6"/>
    </row>
    <row r="472" spans="19:29" ht="15.75" customHeight="1">
      <c r="S472" s="2"/>
      <c r="Z472" s="6"/>
      <c r="AA472" s="6"/>
      <c r="AC472" s="6"/>
    </row>
    <row r="473" spans="19:29" ht="15.75" customHeight="1">
      <c r="S473" s="2"/>
      <c r="Z473" s="6"/>
      <c r="AA473" s="6"/>
      <c r="AC473" s="6"/>
    </row>
    <row r="474" spans="19:29" ht="15.75" customHeight="1">
      <c r="S474" s="2"/>
      <c r="Z474" s="6"/>
      <c r="AA474" s="6"/>
      <c r="AC474" s="6"/>
    </row>
    <row r="475" spans="19:29" ht="15.75" customHeight="1">
      <c r="S475" s="2"/>
      <c r="Z475" s="6"/>
      <c r="AA475" s="6"/>
      <c r="AC475" s="6"/>
    </row>
    <row r="476" spans="19:29" ht="15.75" customHeight="1">
      <c r="S476" s="2"/>
      <c r="Z476" s="6"/>
      <c r="AA476" s="6"/>
      <c r="AC476" s="6"/>
    </row>
    <row r="477" spans="19:29" ht="15.75" customHeight="1">
      <c r="S477" s="2"/>
      <c r="Z477" s="6"/>
      <c r="AA477" s="6"/>
      <c r="AC477" s="6"/>
    </row>
    <row r="478" spans="19:29" ht="15.75" customHeight="1">
      <c r="S478" s="2"/>
      <c r="Z478" s="6"/>
      <c r="AA478" s="6"/>
      <c r="AC478" s="6"/>
    </row>
    <row r="479" spans="19:29" ht="15.75" customHeight="1">
      <c r="S479" s="2"/>
      <c r="Z479" s="6"/>
      <c r="AA479" s="6"/>
      <c r="AC479" s="6"/>
    </row>
    <row r="480" spans="19:29" ht="15.75" customHeight="1">
      <c r="S480" s="2"/>
      <c r="Z480" s="6"/>
      <c r="AA480" s="6"/>
      <c r="AC480" s="6"/>
    </row>
    <row r="481" spans="19:29" ht="15.75" customHeight="1">
      <c r="S481" s="2"/>
      <c r="Z481" s="6"/>
      <c r="AA481" s="6"/>
      <c r="AC481" s="6"/>
    </row>
    <row r="482" spans="19:29" ht="15.75" customHeight="1">
      <c r="S482" s="2"/>
      <c r="Z482" s="6"/>
      <c r="AA482" s="6"/>
      <c r="AC482" s="6"/>
    </row>
    <row r="483" spans="19:29" ht="15.75" customHeight="1">
      <c r="S483" s="2"/>
      <c r="Z483" s="6"/>
      <c r="AA483" s="6"/>
      <c r="AC483" s="6"/>
    </row>
    <row r="484" spans="19:29" ht="15.75" customHeight="1">
      <c r="S484" s="2"/>
      <c r="Z484" s="6"/>
      <c r="AA484" s="6"/>
      <c r="AC484" s="6"/>
    </row>
    <row r="485" spans="19:29" ht="15.75" customHeight="1">
      <c r="S485" s="2"/>
      <c r="Z485" s="6"/>
      <c r="AA485" s="6"/>
      <c r="AC485" s="6"/>
    </row>
    <row r="486" spans="19:29" ht="15.75" customHeight="1">
      <c r="S486" s="2"/>
      <c r="Z486" s="6"/>
      <c r="AA486" s="6"/>
      <c r="AC486" s="6"/>
    </row>
    <row r="487" spans="19:29" ht="15.75" customHeight="1">
      <c r="S487" s="2"/>
      <c r="Z487" s="6"/>
      <c r="AA487" s="6"/>
      <c r="AC487" s="6"/>
    </row>
    <row r="488" spans="19:29" ht="15.75" customHeight="1">
      <c r="S488" s="2"/>
      <c r="Z488" s="6"/>
      <c r="AA488" s="6"/>
      <c r="AC488" s="6"/>
    </row>
    <row r="489" spans="19:29" ht="15.75" customHeight="1">
      <c r="S489" s="2"/>
      <c r="Z489" s="6"/>
      <c r="AA489" s="6"/>
      <c r="AC489" s="6"/>
    </row>
    <row r="490" spans="19:29" ht="15.75" customHeight="1">
      <c r="S490" s="2"/>
      <c r="Z490" s="6"/>
      <c r="AA490" s="6"/>
      <c r="AC490" s="6"/>
    </row>
    <row r="491" spans="19:29" ht="15.75" customHeight="1">
      <c r="S491" s="2"/>
      <c r="Z491" s="6"/>
      <c r="AA491" s="6"/>
      <c r="AC491" s="6"/>
    </row>
    <row r="492" spans="19:29" ht="15.75" customHeight="1">
      <c r="S492" s="2"/>
      <c r="Z492" s="6"/>
      <c r="AA492" s="6"/>
      <c r="AC492" s="6"/>
    </row>
    <row r="493" spans="19:29" ht="15.75" customHeight="1">
      <c r="S493" s="2"/>
      <c r="Z493" s="6"/>
      <c r="AA493" s="6"/>
      <c r="AC493" s="6"/>
    </row>
    <row r="494" spans="19:29" ht="15.75" customHeight="1">
      <c r="S494" s="2"/>
      <c r="Z494" s="6"/>
      <c r="AA494" s="6"/>
      <c r="AC494" s="6"/>
    </row>
    <row r="495" spans="19:29" ht="15.75" customHeight="1">
      <c r="S495" s="2"/>
      <c r="Z495" s="6"/>
      <c r="AA495" s="6"/>
      <c r="AC495" s="6"/>
    </row>
    <row r="496" spans="19:29" ht="15.75" customHeight="1">
      <c r="S496" s="2"/>
      <c r="Z496" s="6"/>
      <c r="AA496" s="6"/>
      <c r="AC496" s="6"/>
    </row>
    <row r="497" spans="19:29" ht="15.75" customHeight="1">
      <c r="S497" s="2"/>
      <c r="Z497" s="6"/>
      <c r="AA497" s="6"/>
      <c r="AC497" s="6"/>
    </row>
    <row r="498" spans="19:29" ht="15.75" customHeight="1">
      <c r="S498" s="2"/>
      <c r="Z498" s="6"/>
      <c r="AA498" s="6"/>
      <c r="AC498" s="6"/>
    </row>
    <row r="499" spans="19:29" ht="15.75" customHeight="1">
      <c r="S499" s="2"/>
      <c r="Z499" s="6"/>
      <c r="AA499" s="6"/>
      <c r="AC499" s="6"/>
    </row>
    <row r="500" spans="19:29" ht="15.75" customHeight="1">
      <c r="S500" s="2"/>
      <c r="Z500" s="6"/>
      <c r="AA500" s="6"/>
      <c r="AC500" s="6"/>
    </row>
    <row r="501" spans="19:29" ht="15.75" customHeight="1">
      <c r="S501" s="2"/>
      <c r="Z501" s="6"/>
      <c r="AA501" s="6"/>
      <c r="AC501" s="6"/>
    </row>
    <row r="502" spans="19:29" ht="15.75" customHeight="1">
      <c r="S502" s="2"/>
      <c r="Z502" s="6"/>
      <c r="AA502" s="6"/>
      <c r="AC502" s="6"/>
    </row>
    <row r="503" spans="19:29" ht="15.75" customHeight="1">
      <c r="S503" s="2"/>
      <c r="Z503" s="6"/>
      <c r="AA503" s="6"/>
      <c r="AC503" s="6"/>
    </row>
    <row r="504" spans="19:29" ht="15.75" customHeight="1">
      <c r="S504" s="2"/>
      <c r="Z504" s="6"/>
      <c r="AA504" s="6"/>
      <c r="AC504" s="6"/>
    </row>
    <row r="505" spans="19:29" ht="15.75" customHeight="1">
      <c r="S505" s="2"/>
      <c r="Z505" s="6"/>
      <c r="AA505" s="6"/>
      <c r="AC505" s="6"/>
    </row>
    <row r="506" spans="19:29" ht="15.75" customHeight="1">
      <c r="S506" s="2"/>
      <c r="Z506" s="6"/>
      <c r="AA506" s="6"/>
      <c r="AC506" s="6"/>
    </row>
    <row r="507" spans="19:29" ht="15.75" customHeight="1">
      <c r="S507" s="2"/>
      <c r="Z507" s="6"/>
      <c r="AA507" s="6"/>
      <c r="AC507" s="6"/>
    </row>
    <row r="508" spans="19:29" ht="15.75" customHeight="1">
      <c r="S508" s="2"/>
      <c r="Z508" s="6"/>
      <c r="AA508" s="6"/>
      <c r="AC508" s="6"/>
    </row>
    <row r="509" spans="19:29" ht="15.75" customHeight="1">
      <c r="S509" s="2"/>
      <c r="Z509" s="6"/>
      <c r="AA509" s="6"/>
      <c r="AC509" s="6"/>
    </row>
    <row r="510" spans="19:29" ht="15.75" customHeight="1">
      <c r="S510" s="2"/>
      <c r="Z510" s="6"/>
      <c r="AA510" s="6"/>
      <c r="AC510" s="6"/>
    </row>
    <row r="511" spans="19:29" ht="15.75" customHeight="1">
      <c r="S511" s="2"/>
      <c r="Z511" s="6"/>
      <c r="AA511" s="6"/>
      <c r="AC511" s="6"/>
    </row>
    <row r="512" spans="19:29" ht="15.75" customHeight="1">
      <c r="S512" s="2"/>
      <c r="Z512" s="6"/>
      <c r="AA512" s="6"/>
      <c r="AC512" s="6"/>
    </row>
    <row r="513" spans="19:29" ht="15.75" customHeight="1">
      <c r="S513" s="2"/>
      <c r="Z513" s="6"/>
      <c r="AA513" s="6"/>
      <c r="AC513" s="6"/>
    </row>
    <row r="514" spans="19:29" ht="15.75" customHeight="1">
      <c r="S514" s="2"/>
      <c r="Z514" s="6"/>
      <c r="AA514" s="6"/>
      <c r="AC514" s="6"/>
    </row>
    <row r="515" spans="19:29" ht="15.75" customHeight="1">
      <c r="S515" s="2"/>
      <c r="Z515" s="6"/>
      <c r="AA515" s="6"/>
      <c r="AC515" s="6"/>
    </row>
    <row r="516" spans="19:29" ht="15.75" customHeight="1">
      <c r="S516" s="2"/>
      <c r="Z516" s="6"/>
      <c r="AA516" s="6"/>
      <c r="AC516" s="6"/>
    </row>
    <row r="517" spans="19:29" ht="15.75" customHeight="1">
      <c r="S517" s="2"/>
      <c r="Z517" s="6"/>
      <c r="AA517" s="6"/>
      <c r="AC517" s="6"/>
    </row>
    <row r="518" spans="19:29" ht="15.75" customHeight="1">
      <c r="S518" s="2"/>
      <c r="Z518" s="6"/>
      <c r="AA518" s="6"/>
      <c r="AC518" s="6"/>
    </row>
    <row r="519" spans="19:29" ht="15.75" customHeight="1">
      <c r="S519" s="2"/>
      <c r="Z519" s="6"/>
      <c r="AA519" s="6"/>
      <c r="AC519" s="6"/>
    </row>
    <row r="520" spans="19:29" ht="15.75" customHeight="1">
      <c r="S520" s="2"/>
      <c r="Z520" s="6"/>
      <c r="AA520" s="6"/>
      <c r="AC520" s="6"/>
    </row>
    <row r="521" spans="19:29" ht="15.75" customHeight="1">
      <c r="S521" s="2"/>
      <c r="Z521" s="6"/>
      <c r="AA521" s="6"/>
      <c r="AC521" s="6"/>
    </row>
    <row r="522" spans="19:29" ht="15.75" customHeight="1">
      <c r="S522" s="2"/>
      <c r="Z522" s="6"/>
      <c r="AA522" s="6"/>
      <c r="AC522" s="6"/>
    </row>
    <row r="523" spans="19:29" ht="15.75" customHeight="1">
      <c r="S523" s="2"/>
      <c r="Z523" s="6"/>
      <c r="AA523" s="6"/>
      <c r="AC523" s="6"/>
    </row>
    <row r="524" spans="19:29" ht="15.75" customHeight="1">
      <c r="S524" s="2"/>
      <c r="Z524" s="6"/>
      <c r="AA524" s="6"/>
      <c r="AC524" s="6"/>
    </row>
    <row r="525" spans="19:29" ht="15.75" customHeight="1">
      <c r="S525" s="2"/>
      <c r="Z525" s="6"/>
      <c r="AA525" s="6"/>
      <c r="AC525" s="6"/>
    </row>
    <row r="526" spans="19:29" ht="15.75" customHeight="1">
      <c r="S526" s="2"/>
      <c r="Z526" s="6"/>
      <c r="AA526" s="6"/>
      <c r="AC526" s="6"/>
    </row>
    <row r="527" spans="19:29" ht="15.75" customHeight="1">
      <c r="S527" s="2"/>
      <c r="Z527" s="6"/>
      <c r="AA527" s="6"/>
      <c r="AC527" s="6"/>
    </row>
    <row r="528" spans="19:29" ht="15.75" customHeight="1">
      <c r="S528" s="2"/>
      <c r="Z528" s="6"/>
      <c r="AA528" s="6"/>
      <c r="AC528" s="6"/>
    </row>
    <row r="529" spans="19:29" ht="15.75" customHeight="1">
      <c r="S529" s="2"/>
      <c r="Z529" s="6"/>
      <c r="AA529" s="6"/>
      <c r="AC529" s="6"/>
    </row>
    <row r="530" spans="19:29" ht="15.75" customHeight="1">
      <c r="S530" s="2"/>
      <c r="Z530" s="6"/>
      <c r="AA530" s="6"/>
      <c r="AC530" s="6"/>
    </row>
    <row r="531" spans="19:29" ht="15.75" customHeight="1">
      <c r="S531" s="2"/>
      <c r="Z531" s="6"/>
      <c r="AA531" s="6"/>
      <c r="AC531" s="6"/>
    </row>
    <row r="532" spans="19:29" ht="15.75" customHeight="1">
      <c r="S532" s="2"/>
      <c r="Z532" s="6"/>
      <c r="AA532" s="6"/>
      <c r="AC532" s="6"/>
    </row>
    <row r="533" spans="19:29" ht="15.75" customHeight="1">
      <c r="S533" s="2"/>
      <c r="Z533" s="6"/>
      <c r="AA533" s="6"/>
      <c r="AC533" s="6"/>
    </row>
    <row r="534" spans="19:29" ht="15.75" customHeight="1">
      <c r="S534" s="2"/>
      <c r="Z534" s="6"/>
      <c r="AA534" s="6"/>
      <c r="AC534" s="6"/>
    </row>
    <row r="535" spans="19:29" ht="15.75" customHeight="1">
      <c r="S535" s="2"/>
      <c r="Z535" s="6"/>
      <c r="AA535" s="6"/>
      <c r="AC535" s="6"/>
    </row>
    <row r="536" spans="19:29" ht="15.75" customHeight="1">
      <c r="S536" s="2"/>
      <c r="Z536" s="6"/>
      <c r="AA536" s="6"/>
      <c r="AC536" s="6"/>
    </row>
    <row r="537" spans="19:29" ht="15.75" customHeight="1">
      <c r="S537" s="2"/>
      <c r="Z537" s="6"/>
      <c r="AA537" s="6"/>
      <c r="AC537" s="6"/>
    </row>
    <row r="538" spans="19:29" ht="15.75" customHeight="1">
      <c r="S538" s="2"/>
      <c r="Z538" s="6"/>
      <c r="AA538" s="6"/>
      <c r="AC538" s="6"/>
    </row>
    <row r="539" spans="19:29" ht="15.75" customHeight="1">
      <c r="S539" s="2"/>
      <c r="Z539" s="6"/>
      <c r="AA539" s="6"/>
      <c r="AC539" s="6"/>
    </row>
    <row r="540" spans="19:29" ht="15.75" customHeight="1">
      <c r="S540" s="2"/>
      <c r="Z540" s="6"/>
      <c r="AA540" s="6"/>
      <c r="AC540" s="6"/>
    </row>
    <row r="541" spans="19:29" ht="15.75" customHeight="1">
      <c r="S541" s="2"/>
      <c r="Z541" s="6"/>
      <c r="AA541" s="6"/>
      <c r="AC541" s="6"/>
    </row>
    <row r="542" spans="19:29" ht="15.75" customHeight="1">
      <c r="S542" s="2"/>
      <c r="Z542" s="6"/>
      <c r="AA542" s="6"/>
      <c r="AC542" s="6"/>
    </row>
    <row r="543" spans="19:29" ht="15.75" customHeight="1">
      <c r="S543" s="2"/>
      <c r="Z543" s="6"/>
      <c r="AA543" s="6"/>
      <c r="AC543" s="6"/>
    </row>
    <row r="544" spans="19:29" ht="15.75" customHeight="1">
      <c r="S544" s="2"/>
      <c r="Z544" s="6"/>
      <c r="AA544" s="6"/>
      <c r="AC544" s="6"/>
    </row>
    <row r="545" spans="19:29" ht="15.75" customHeight="1">
      <c r="S545" s="2"/>
      <c r="Z545" s="6"/>
      <c r="AA545" s="6"/>
      <c r="AC545" s="6"/>
    </row>
    <row r="546" spans="19:29" ht="15.75" customHeight="1">
      <c r="S546" s="2"/>
      <c r="Z546" s="6"/>
      <c r="AA546" s="6"/>
      <c r="AC546" s="6"/>
    </row>
    <row r="547" spans="19:29" ht="15.75" customHeight="1">
      <c r="S547" s="2"/>
      <c r="Z547" s="6"/>
      <c r="AA547" s="6"/>
      <c r="AC547" s="6"/>
    </row>
    <row r="548" spans="19:29" ht="15.75" customHeight="1">
      <c r="S548" s="2"/>
      <c r="Z548" s="6"/>
      <c r="AA548" s="6"/>
      <c r="AC548" s="6"/>
    </row>
    <row r="549" spans="19:29" ht="15.75" customHeight="1">
      <c r="S549" s="2"/>
      <c r="Z549" s="6"/>
      <c r="AA549" s="6"/>
      <c r="AC549" s="6"/>
    </row>
    <row r="550" spans="19:29" ht="15.75" customHeight="1">
      <c r="S550" s="2"/>
      <c r="Z550" s="6"/>
      <c r="AA550" s="6"/>
      <c r="AC550" s="6"/>
    </row>
    <row r="551" spans="19:29" ht="15.75" customHeight="1">
      <c r="S551" s="2"/>
      <c r="Z551" s="6"/>
      <c r="AA551" s="6"/>
      <c r="AC551" s="6"/>
    </row>
    <row r="552" spans="19:29" ht="15.75" customHeight="1">
      <c r="S552" s="2"/>
      <c r="Z552" s="6"/>
      <c r="AA552" s="6"/>
      <c r="AC552" s="6"/>
    </row>
    <row r="553" spans="19:29" ht="15.75" customHeight="1">
      <c r="S553" s="2"/>
      <c r="Z553" s="6"/>
      <c r="AA553" s="6"/>
      <c r="AC553" s="6"/>
    </row>
    <row r="554" spans="19:29" ht="15.75" customHeight="1">
      <c r="S554" s="2"/>
      <c r="Z554" s="6"/>
      <c r="AA554" s="6"/>
      <c r="AC554" s="6"/>
    </row>
    <row r="555" spans="19:29" ht="15.75" customHeight="1">
      <c r="S555" s="2"/>
      <c r="Z555" s="6"/>
      <c r="AA555" s="6"/>
      <c r="AC555" s="6"/>
    </row>
    <row r="556" spans="19:29" ht="15.75" customHeight="1">
      <c r="S556" s="2"/>
      <c r="Z556" s="6"/>
      <c r="AA556" s="6"/>
      <c r="AC556" s="6"/>
    </row>
    <row r="557" spans="19:29" ht="15.75" customHeight="1">
      <c r="S557" s="2"/>
      <c r="Z557" s="6"/>
      <c r="AA557" s="6"/>
      <c r="AC557" s="6"/>
    </row>
    <row r="558" spans="19:29" ht="15.75" customHeight="1">
      <c r="S558" s="2"/>
      <c r="Z558" s="6"/>
      <c r="AA558" s="6"/>
      <c r="AC558" s="6"/>
    </row>
    <row r="559" spans="19:29" ht="15.75" customHeight="1">
      <c r="S559" s="2"/>
      <c r="Z559" s="6"/>
      <c r="AA559" s="6"/>
      <c r="AC559" s="6"/>
    </row>
    <row r="560" spans="19:29" ht="15.75" customHeight="1">
      <c r="S560" s="2"/>
      <c r="Z560" s="6"/>
      <c r="AA560" s="6"/>
      <c r="AC560" s="6"/>
    </row>
    <row r="561" spans="19:29" ht="15.75" customHeight="1">
      <c r="S561" s="2"/>
      <c r="Z561" s="6"/>
      <c r="AA561" s="6"/>
      <c r="AC561" s="6"/>
    </row>
    <row r="562" spans="19:29" ht="15.75" customHeight="1">
      <c r="S562" s="2"/>
      <c r="Z562" s="6"/>
      <c r="AA562" s="6"/>
      <c r="AC562" s="6"/>
    </row>
    <row r="563" spans="19:29" ht="15.75" customHeight="1">
      <c r="S563" s="2"/>
      <c r="Z563" s="6"/>
      <c r="AA563" s="6"/>
      <c r="AC563" s="6"/>
    </row>
    <row r="564" spans="19:29" ht="15.75" customHeight="1">
      <c r="S564" s="2"/>
      <c r="Z564" s="6"/>
      <c r="AA564" s="6"/>
      <c r="AC564" s="6"/>
    </row>
    <row r="565" spans="19:29" ht="15.75" customHeight="1">
      <c r="S565" s="2"/>
      <c r="Z565" s="6"/>
      <c r="AA565" s="6"/>
      <c r="AC565" s="6"/>
    </row>
    <row r="566" spans="19:29" ht="15.75" customHeight="1">
      <c r="S566" s="2"/>
      <c r="Z566" s="6"/>
      <c r="AA566" s="6"/>
      <c r="AC566" s="6"/>
    </row>
    <row r="567" spans="19:29" ht="15.75" customHeight="1">
      <c r="S567" s="2"/>
      <c r="Z567" s="6"/>
      <c r="AA567" s="6"/>
      <c r="AC567" s="6"/>
    </row>
    <row r="568" spans="19:29" ht="15.75" customHeight="1">
      <c r="S568" s="2"/>
      <c r="Z568" s="6"/>
      <c r="AA568" s="6"/>
      <c r="AC568" s="6"/>
    </row>
    <row r="569" spans="19:29" ht="15.75" customHeight="1">
      <c r="S569" s="2"/>
      <c r="Z569" s="6"/>
      <c r="AA569" s="6"/>
      <c r="AC569" s="6"/>
    </row>
    <row r="570" spans="19:29" ht="15.75" customHeight="1">
      <c r="S570" s="2"/>
      <c r="Z570" s="6"/>
      <c r="AA570" s="6"/>
      <c r="AC570" s="6"/>
    </row>
    <row r="571" spans="19:29" ht="15.75" customHeight="1">
      <c r="S571" s="2"/>
      <c r="Z571" s="6"/>
      <c r="AA571" s="6"/>
      <c r="AC571" s="6"/>
    </row>
    <row r="572" spans="19:29" ht="15.75" customHeight="1">
      <c r="S572" s="2"/>
      <c r="Z572" s="6"/>
      <c r="AA572" s="6"/>
      <c r="AC572" s="6"/>
    </row>
    <row r="573" spans="19:29" ht="15.75" customHeight="1">
      <c r="S573" s="2"/>
      <c r="Z573" s="6"/>
      <c r="AA573" s="6"/>
      <c r="AC573" s="6"/>
    </row>
    <row r="574" spans="19:29" ht="15.75" customHeight="1">
      <c r="S574" s="2"/>
      <c r="Z574" s="6"/>
      <c r="AA574" s="6"/>
      <c r="AC574" s="6"/>
    </row>
    <row r="575" spans="19:29" ht="15.75" customHeight="1">
      <c r="S575" s="2"/>
      <c r="Z575" s="6"/>
      <c r="AA575" s="6"/>
      <c r="AC575" s="6"/>
    </row>
    <row r="576" spans="19:29" ht="15.75" customHeight="1">
      <c r="S576" s="2"/>
      <c r="Z576" s="6"/>
      <c r="AA576" s="6"/>
      <c r="AC576" s="6"/>
    </row>
    <row r="577" spans="19:29" ht="15.75" customHeight="1">
      <c r="S577" s="2"/>
      <c r="Z577" s="6"/>
      <c r="AA577" s="6"/>
      <c r="AC577" s="6"/>
    </row>
    <row r="578" spans="19:29" ht="15.75" customHeight="1">
      <c r="S578" s="2"/>
      <c r="Z578" s="6"/>
      <c r="AA578" s="6"/>
      <c r="AC578" s="6"/>
    </row>
    <row r="579" spans="19:29" ht="15.75" customHeight="1">
      <c r="S579" s="2"/>
      <c r="Z579" s="6"/>
      <c r="AA579" s="6"/>
      <c r="AC579" s="6"/>
    </row>
    <row r="580" spans="19:29" ht="15.75" customHeight="1">
      <c r="S580" s="2"/>
      <c r="Z580" s="6"/>
      <c r="AA580" s="6"/>
      <c r="AC580" s="6"/>
    </row>
    <row r="581" spans="19:29" ht="15.75" customHeight="1">
      <c r="S581" s="2"/>
      <c r="Z581" s="6"/>
      <c r="AA581" s="6"/>
      <c r="AC581" s="6"/>
    </row>
    <row r="582" spans="19:29" ht="15.75" customHeight="1">
      <c r="S582" s="2"/>
      <c r="Z582" s="6"/>
      <c r="AA582" s="6"/>
      <c r="AC582" s="6"/>
    </row>
    <row r="583" spans="19:29" ht="15.75" customHeight="1">
      <c r="S583" s="2"/>
      <c r="Z583" s="6"/>
      <c r="AA583" s="6"/>
      <c r="AC583" s="6"/>
    </row>
    <row r="584" spans="19:29" ht="15.75" customHeight="1">
      <c r="S584" s="2"/>
      <c r="Z584" s="6"/>
      <c r="AA584" s="6"/>
      <c r="AC584" s="6"/>
    </row>
    <row r="585" spans="19:29" ht="15.75" customHeight="1">
      <c r="S585" s="2"/>
      <c r="Z585" s="6"/>
      <c r="AA585" s="6"/>
      <c r="AC585" s="6"/>
    </row>
    <row r="586" spans="19:29" ht="15.75" customHeight="1">
      <c r="S586" s="2"/>
      <c r="Z586" s="6"/>
      <c r="AA586" s="6"/>
      <c r="AC586" s="6"/>
    </row>
    <row r="587" spans="19:29" ht="15.75" customHeight="1">
      <c r="S587" s="2"/>
      <c r="Z587" s="6"/>
      <c r="AA587" s="6"/>
      <c r="AC587" s="6"/>
    </row>
    <row r="588" spans="19:29" ht="15.75" customHeight="1">
      <c r="S588" s="2"/>
      <c r="Z588" s="6"/>
      <c r="AA588" s="6"/>
      <c r="AC588" s="6"/>
    </row>
    <row r="589" spans="19:29" ht="15.75" customHeight="1">
      <c r="S589" s="2"/>
      <c r="Z589" s="6"/>
      <c r="AA589" s="6"/>
      <c r="AC589" s="6"/>
    </row>
    <row r="590" spans="19:29" ht="15.75" customHeight="1">
      <c r="S590" s="2"/>
      <c r="Z590" s="6"/>
      <c r="AA590" s="6"/>
      <c r="AC590" s="6"/>
    </row>
    <row r="591" spans="19:29" ht="15.75" customHeight="1">
      <c r="S591" s="2"/>
      <c r="Z591" s="6"/>
      <c r="AA591" s="6"/>
      <c r="AC591" s="6"/>
    </row>
    <row r="592" spans="19:29" ht="15.75" customHeight="1">
      <c r="S592" s="2"/>
      <c r="Z592" s="6"/>
      <c r="AA592" s="6"/>
      <c r="AC592" s="6"/>
    </row>
    <row r="593" spans="19:29" ht="15.75" customHeight="1">
      <c r="S593" s="2"/>
      <c r="Z593" s="6"/>
      <c r="AA593" s="6"/>
      <c r="AC593" s="6"/>
    </row>
    <row r="594" spans="19:29" ht="15.75" customHeight="1">
      <c r="S594" s="2"/>
      <c r="Z594" s="6"/>
      <c r="AA594" s="6"/>
      <c r="AC594" s="6"/>
    </row>
    <row r="595" spans="19:29" ht="15.75" customHeight="1">
      <c r="S595" s="2"/>
      <c r="Z595" s="6"/>
      <c r="AA595" s="6"/>
      <c r="AC595" s="6"/>
    </row>
    <row r="596" spans="19:29" ht="15.75" customHeight="1">
      <c r="S596" s="2"/>
      <c r="Z596" s="6"/>
      <c r="AA596" s="6"/>
      <c r="AC596" s="6"/>
    </row>
    <row r="597" spans="19:29" ht="15.75" customHeight="1">
      <c r="S597" s="2"/>
      <c r="Z597" s="6"/>
      <c r="AA597" s="6"/>
      <c r="AC597" s="6"/>
    </row>
    <row r="598" spans="19:29" ht="15.75" customHeight="1">
      <c r="S598" s="2"/>
      <c r="Z598" s="6"/>
      <c r="AA598" s="6"/>
      <c r="AC598" s="6"/>
    </row>
    <row r="599" spans="19:29" ht="15.75" customHeight="1">
      <c r="S599" s="2"/>
      <c r="Z599" s="6"/>
      <c r="AA599" s="6"/>
      <c r="AC599" s="6"/>
    </row>
    <row r="600" spans="19:29" ht="15.75" customHeight="1">
      <c r="S600" s="2"/>
      <c r="Z600" s="6"/>
      <c r="AA600" s="6"/>
      <c r="AC600" s="6"/>
    </row>
    <row r="601" spans="19:29" ht="15.75" customHeight="1">
      <c r="S601" s="2"/>
      <c r="Z601" s="6"/>
      <c r="AA601" s="6"/>
      <c r="AC601" s="6"/>
    </row>
    <row r="602" spans="19:29" ht="15.75" customHeight="1">
      <c r="S602" s="2"/>
      <c r="Z602" s="6"/>
      <c r="AA602" s="6"/>
      <c r="AC602" s="6"/>
    </row>
    <row r="603" spans="19:29" ht="15.75" customHeight="1">
      <c r="S603" s="2"/>
      <c r="Z603" s="6"/>
      <c r="AA603" s="6"/>
      <c r="AC603" s="6"/>
    </row>
    <row r="604" spans="19:29" ht="15.75" customHeight="1">
      <c r="S604" s="2"/>
      <c r="Z604" s="6"/>
      <c r="AA604" s="6"/>
      <c r="AC604" s="6"/>
    </row>
    <row r="605" spans="19:29" ht="15.75" customHeight="1">
      <c r="S605" s="2"/>
      <c r="Z605" s="6"/>
      <c r="AA605" s="6"/>
      <c r="AC605" s="6"/>
    </row>
    <row r="606" spans="19:29" ht="15.75" customHeight="1">
      <c r="S606" s="2"/>
      <c r="Z606" s="6"/>
      <c r="AA606" s="6"/>
      <c r="AC606" s="6"/>
    </row>
    <row r="607" spans="19:29" ht="15.75" customHeight="1">
      <c r="S607" s="2"/>
      <c r="Z607" s="6"/>
      <c r="AA607" s="6"/>
      <c r="AC607" s="6"/>
    </row>
    <row r="608" spans="19:29" ht="15.75" customHeight="1">
      <c r="S608" s="2"/>
      <c r="Z608" s="6"/>
      <c r="AA608" s="6"/>
      <c r="AC608" s="6"/>
    </row>
    <row r="609" spans="19:29" ht="15.75" customHeight="1">
      <c r="S609" s="2"/>
      <c r="Z609" s="6"/>
      <c r="AA609" s="6"/>
      <c r="AC609" s="6"/>
    </row>
    <row r="610" spans="19:29" ht="15.75" customHeight="1">
      <c r="S610" s="2"/>
      <c r="Z610" s="6"/>
      <c r="AA610" s="6"/>
      <c r="AC610" s="6"/>
    </row>
    <row r="611" spans="19:29" ht="15.75" customHeight="1">
      <c r="S611" s="2"/>
      <c r="Z611" s="6"/>
      <c r="AA611" s="6"/>
      <c r="AC611" s="6"/>
    </row>
    <row r="612" spans="19:29" ht="15.75" customHeight="1">
      <c r="S612" s="2"/>
      <c r="Z612" s="6"/>
      <c r="AA612" s="6"/>
      <c r="AC612" s="6"/>
    </row>
    <row r="613" spans="19:29" ht="15.75" customHeight="1">
      <c r="S613" s="2"/>
      <c r="Z613" s="6"/>
      <c r="AA613" s="6"/>
      <c r="AC613" s="6"/>
    </row>
    <row r="614" spans="19:29" ht="15.75" customHeight="1">
      <c r="S614" s="2"/>
      <c r="Z614" s="6"/>
      <c r="AA614" s="6"/>
      <c r="AC614" s="6"/>
    </row>
    <row r="615" spans="19:29" ht="15.75" customHeight="1">
      <c r="S615" s="2"/>
      <c r="Z615" s="6"/>
      <c r="AA615" s="6"/>
      <c r="AC615" s="6"/>
    </row>
    <row r="616" spans="19:29" ht="15.75" customHeight="1">
      <c r="S616" s="2"/>
      <c r="Z616" s="6"/>
      <c r="AA616" s="6"/>
      <c r="AC616" s="6"/>
    </row>
    <row r="617" spans="19:29" ht="15.75" customHeight="1">
      <c r="S617" s="2"/>
      <c r="Z617" s="6"/>
      <c r="AA617" s="6"/>
      <c r="AC617" s="6"/>
    </row>
    <row r="618" spans="19:29" ht="15.75" customHeight="1">
      <c r="S618" s="2"/>
      <c r="Z618" s="6"/>
      <c r="AA618" s="6"/>
      <c r="AC618" s="6"/>
    </row>
    <row r="619" spans="19:29" ht="15.75" customHeight="1">
      <c r="S619" s="2"/>
      <c r="Z619" s="6"/>
      <c r="AA619" s="6"/>
      <c r="AC619" s="6"/>
    </row>
    <row r="620" spans="19:29" ht="15.75" customHeight="1">
      <c r="S620" s="2"/>
      <c r="Z620" s="6"/>
      <c r="AA620" s="6"/>
      <c r="AC620" s="6"/>
    </row>
    <row r="621" spans="19:29" ht="15.75" customHeight="1">
      <c r="S621" s="2"/>
      <c r="Z621" s="6"/>
      <c r="AA621" s="6"/>
      <c r="AC621" s="6"/>
    </row>
    <row r="622" spans="19:29" ht="15.75" customHeight="1">
      <c r="S622" s="2"/>
      <c r="Z622" s="6"/>
      <c r="AA622" s="6"/>
      <c r="AC622" s="6"/>
    </row>
    <row r="623" spans="19:29" ht="15.75" customHeight="1">
      <c r="S623" s="2"/>
      <c r="Z623" s="6"/>
      <c r="AA623" s="6"/>
      <c r="AC623" s="6"/>
    </row>
    <row r="624" spans="19:29" ht="15.75" customHeight="1">
      <c r="S624" s="2"/>
      <c r="Z624" s="6"/>
      <c r="AA624" s="6"/>
      <c r="AC624" s="6"/>
    </row>
    <row r="625" spans="19:29" ht="15.75" customHeight="1">
      <c r="S625" s="2"/>
      <c r="Z625" s="6"/>
      <c r="AA625" s="6"/>
      <c r="AC625" s="6"/>
    </row>
    <row r="626" spans="19:29" ht="15.75" customHeight="1">
      <c r="S626" s="2"/>
      <c r="Z626" s="6"/>
      <c r="AA626" s="6"/>
      <c r="AC626" s="6"/>
    </row>
    <row r="627" spans="19:29" ht="15.75" customHeight="1">
      <c r="S627" s="2"/>
      <c r="Z627" s="6"/>
      <c r="AA627" s="6"/>
      <c r="AC627" s="6"/>
    </row>
    <row r="628" spans="19:29" ht="15.75" customHeight="1">
      <c r="S628" s="2"/>
      <c r="Z628" s="6"/>
      <c r="AA628" s="6"/>
      <c r="AC628" s="6"/>
    </row>
    <row r="629" spans="19:29" ht="15.75" customHeight="1">
      <c r="S629" s="2"/>
      <c r="Z629" s="6"/>
      <c r="AA629" s="6"/>
      <c r="AC629" s="6"/>
    </row>
    <row r="630" spans="19:29" ht="15.75" customHeight="1">
      <c r="S630" s="2"/>
      <c r="Z630" s="6"/>
      <c r="AA630" s="6"/>
      <c r="AC630" s="6"/>
    </row>
    <row r="631" spans="19:29" ht="15.75" customHeight="1">
      <c r="S631" s="2"/>
      <c r="Z631" s="6"/>
      <c r="AA631" s="6"/>
      <c r="AC631" s="6"/>
    </row>
    <row r="632" spans="19:29" ht="15.75" customHeight="1">
      <c r="S632" s="2"/>
      <c r="Z632" s="6"/>
      <c r="AA632" s="6"/>
      <c r="AC632" s="6"/>
    </row>
    <row r="633" spans="19:29" ht="15.75" customHeight="1">
      <c r="S633" s="2"/>
      <c r="Z633" s="6"/>
      <c r="AA633" s="6"/>
      <c r="AC633" s="6"/>
    </row>
    <row r="634" spans="19:29" ht="15.75" customHeight="1">
      <c r="S634" s="2"/>
      <c r="Z634" s="6"/>
      <c r="AA634" s="6"/>
      <c r="AC634" s="6"/>
    </row>
    <row r="635" spans="19:29" ht="15.75" customHeight="1">
      <c r="S635" s="2"/>
      <c r="Z635" s="6"/>
      <c r="AA635" s="6"/>
      <c r="AC635" s="6"/>
    </row>
    <row r="636" spans="19:29" ht="15.75" customHeight="1">
      <c r="S636" s="2"/>
      <c r="Z636" s="6"/>
      <c r="AA636" s="6"/>
      <c r="AC636" s="6"/>
    </row>
    <row r="637" spans="19:29" ht="15.75" customHeight="1">
      <c r="S637" s="2"/>
      <c r="Z637" s="6"/>
      <c r="AA637" s="6"/>
      <c r="AC637" s="6"/>
    </row>
    <row r="638" spans="19:29" ht="15.75" customHeight="1">
      <c r="S638" s="2"/>
      <c r="Z638" s="6"/>
      <c r="AA638" s="6"/>
      <c r="AC638" s="6"/>
    </row>
    <row r="639" spans="19:29" ht="15.75" customHeight="1">
      <c r="S639" s="2"/>
      <c r="Z639" s="6"/>
      <c r="AA639" s="6"/>
      <c r="AC639" s="6"/>
    </row>
    <row r="640" spans="19:29" ht="15.75" customHeight="1">
      <c r="S640" s="2"/>
      <c r="Z640" s="6"/>
      <c r="AA640" s="6"/>
      <c r="AC640" s="6"/>
    </row>
    <row r="641" spans="19:29" ht="15.75" customHeight="1">
      <c r="S641" s="2"/>
      <c r="Z641" s="6"/>
      <c r="AA641" s="6"/>
      <c r="AC641" s="6"/>
    </row>
    <row r="642" spans="19:29" ht="15.75" customHeight="1">
      <c r="S642" s="2"/>
      <c r="Z642" s="6"/>
      <c r="AA642" s="6"/>
      <c r="AC642" s="6"/>
    </row>
    <row r="643" spans="19:29" ht="15.75" customHeight="1">
      <c r="S643" s="2"/>
      <c r="Z643" s="6"/>
      <c r="AA643" s="6"/>
      <c r="AC643" s="6"/>
    </row>
    <row r="644" spans="19:29" ht="15.75" customHeight="1">
      <c r="S644" s="2"/>
      <c r="Z644" s="6"/>
      <c r="AA644" s="6"/>
      <c r="AC644" s="6"/>
    </row>
    <row r="645" spans="19:29" ht="15.75" customHeight="1">
      <c r="S645" s="2"/>
      <c r="Z645" s="6"/>
      <c r="AA645" s="6"/>
      <c r="AC645" s="6"/>
    </row>
    <row r="646" spans="19:29" ht="15.75" customHeight="1">
      <c r="S646" s="2"/>
      <c r="Z646" s="6"/>
      <c r="AA646" s="6"/>
      <c r="AC646" s="6"/>
    </row>
    <row r="647" spans="19:29" ht="15.75" customHeight="1">
      <c r="S647" s="2"/>
      <c r="Z647" s="6"/>
      <c r="AA647" s="6"/>
      <c r="AC647" s="6"/>
    </row>
    <row r="648" spans="19:29" ht="15.75" customHeight="1">
      <c r="S648" s="2"/>
      <c r="Z648" s="6"/>
      <c r="AA648" s="6"/>
      <c r="AC648" s="6"/>
    </row>
    <row r="649" spans="19:29" ht="15.75" customHeight="1">
      <c r="S649" s="2"/>
      <c r="Z649" s="6"/>
      <c r="AA649" s="6"/>
      <c r="AC649" s="6"/>
    </row>
    <row r="650" spans="19:29" ht="15.75" customHeight="1">
      <c r="S650" s="2"/>
      <c r="Z650" s="6"/>
      <c r="AA650" s="6"/>
      <c r="AC650" s="6"/>
    </row>
    <row r="651" spans="19:29" ht="15.75" customHeight="1">
      <c r="S651" s="2"/>
      <c r="Z651" s="6"/>
      <c r="AA651" s="6"/>
      <c r="AC651" s="6"/>
    </row>
    <row r="652" spans="19:29" ht="15.75" customHeight="1">
      <c r="S652" s="2"/>
      <c r="Z652" s="6"/>
      <c r="AA652" s="6"/>
      <c r="AC652" s="6"/>
    </row>
    <row r="653" spans="19:29" ht="15.75" customHeight="1">
      <c r="S653" s="2"/>
      <c r="Z653" s="6"/>
      <c r="AA653" s="6"/>
      <c r="AC653" s="6"/>
    </row>
    <row r="654" spans="19:29" ht="15.75" customHeight="1">
      <c r="S654" s="2"/>
      <c r="Z654" s="6"/>
      <c r="AA654" s="6"/>
      <c r="AC654" s="6"/>
    </row>
    <row r="655" spans="19:29" ht="15.75" customHeight="1">
      <c r="S655" s="2"/>
      <c r="Z655" s="6"/>
      <c r="AA655" s="6"/>
      <c r="AC655" s="6"/>
    </row>
    <row r="656" spans="19:29" ht="15.75" customHeight="1">
      <c r="S656" s="2"/>
      <c r="Z656" s="6"/>
      <c r="AA656" s="6"/>
      <c r="AC656" s="6"/>
    </row>
    <row r="657" spans="19:29" ht="15.75" customHeight="1">
      <c r="S657" s="2"/>
      <c r="Z657" s="6"/>
      <c r="AA657" s="6"/>
      <c r="AC657" s="6"/>
    </row>
    <row r="658" spans="19:29" ht="15.75" customHeight="1">
      <c r="S658" s="2"/>
      <c r="Z658" s="6"/>
      <c r="AA658" s="6"/>
      <c r="AC658" s="6"/>
    </row>
    <row r="659" spans="19:29" ht="15.75" customHeight="1">
      <c r="S659" s="2"/>
      <c r="Z659" s="6"/>
      <c r="AA659" s="6"/>
      <c r="AC659" s="6"/>
    </row>
    <row r="660" spans="19:29" ht="15.75" customHeight="1">
      <c r="S660" s="2"/>
      <c r="Z660" s="6"/>
      <c r="AA660" s="6"/>
      <c r="AC660" s="6"/>
    </row>
    <row r="661" spans="19:29" ht="15.75" customHeight="1">
      <c r="S661" s="2"/>
      <c r="Z661" s="6"/>
      <c r="AA661" s="6"/>
      <c r="AC661" s="6"/>
    </row>
    <row r="662" spans="19:29" ht="15.75" customHeight="1">
      <c r="S662" s="2"/>
      <c r="Z662" s="6"/>
      <c r="AA662" s="6"/>
      <c r="AC662" s="6"/>
    </row>
    <row r="663" spans="19:29" ht="15.75" customHeight="1">
      <c r="S663" s="2"/>
      <c r="Z663" s="6"/>
      <c r="AA663" s="6"/>
      <c r="AC663" s="6"/>
    </row>
    <row r="664" spans="19:29" ht="15.75" customHeight="1">
      <c r="S664" s="2"/>
      <c r="Z664" s="6"/>
      <c r="AA664" s="6"/>
      <c r="AC664" s="6"/>
    </row>
    <row r="665" spans="19:29" ht="15.75" customHeight="1">
      <c r="S665" s="2"/>
      <c r="Z665" s="6"/>
      <c r="AA665" s="6"/>
      <c r="AC665" s="6"/>
    </row>
    <row r="666" spans="19:29" ht="15.75" customHeight="1">
      <c r="S666" s="2"/>
      <c r="Z666" s="6"/>
      <c r="AA666" s="6"/>
      <c r="AC666" s="6"/>
    </row>
    <row r="667" spans="19:29" ht="15.75" customHeight="1">
      <c r="S667" s="2"/>
      <c r="Z667" s="6"/>
      <c r="AA667" s="6"/>
      <c r="AC667" s="6"/>
    </row>
    <row r="668" spans="19:29" ht="15.75" customHeight="1">
      <c r="S668" s="2"/>
      <c r="Z668" s="6"/>
      <c r="AA668" s="6"/>
      <c r="AC668" s="6"/>
    </row>
    <row r="669" spans="19:29" ht="15.75" customHeight="1">
      <c r="S669" s="2"/>
      <c r="Z669" s="6"/>
      <c r="AA669" s="6"/>
      <c r="AC669" s="6"/>
    </row>
    <row r="670" spans="19:29" ht="15.75" customHeight="1">
      <c r="S670" s="2"/>
      <c r="Z670" s="6"/>
      <c r="AA670" s="6"/>
      <c r="AC670" s="6"/>
    </row>
    <row r="671" spans="19:29" ht="15.75" customHeight="1">
      <c r="S671" s="2"/>
      <c r="Z671" s="6"/>
      <c r="AA671" s="6"/>
      <c r="AC671" s="6"/>
    </row>
    <row r="672" spans="19:29" ht="15.75" customHeight="1">
      <c r="S672" s="2"/>
      <c r="Z672" s="6"/>
      <c r="AA672" s="6"/>
      <c r="AC672" s="6"/>
    </row>
    <row r="673" spans="19:29" ht="15.75" customHeight="1">
      <c r="S673" s="2"/>
      <c r="Z673" s="6"/>
      <c r="AA673" s="6"/>
      <c r="AC673" s="6"/>
    </row>
    <row r="674" spans="19:29" ht="15.75" customHeight="1">
      <c r="S674" s="2"/>
      <c r="Z674" s="6"/>
      <c r="AA674" s="6"/>
      <c r="AC674" s="6"/>
    </row>
    <row r="675" spans="19:29" ht="15.75" customHeight="1">
      <c r="S675" s="2"/>
      <c r="Z675" s="6"/>
      <c r="AA675" s="6"/>
      <c r="AC675" s="6"/>
    </row>
    <row r="676" spans="19:29" ht="15.75" customHeight="1">
      <c r="S676" s="2"/>
      <c r="Z676" s="6"/>
      <c r="AA676" s="6"/>
      <c r="AC676" s="6"/>
    </row>
    <row r="677" spans="19:29" ht="15.75" customHeight="1">
      <c r="S677" s="2"/>
      <c r="Z677" s="6"/>
      <c r="AA677" s="6"/>
      <c r="AC677" s="6"/>
    </row>
    <row r="678" spans="19:29" ht="15.75" customHeight="1">
      <c r="S678" s="2"/>
      <c r="Z678" s="6"/>
      <c r="AA678" s="6"/>
      <c r="AC678" s="6"/>
    </row>
    <row r="679" spans="19:29" ht="15.75" customHeight="1">
      <c r="S679" s="2"/>
      <c r="Z679" s="6"/>
      <c r="AA679" s="6"/>
      <c r="AC679" s="6"/>
    </row>
    <row r="680" spans="19:29" ht="15.75" customHeight="1">
      <c r="S680" s="2"/>
      <c r="Z680" s="6"/>
      <c r="AA680" s="6"/>
      <c r="AC680" s="6"/>
    </row>
    <row r="681" spans="19:29" ht="15.75" customHeight="1">
      <c r="S681" s="2"/>
      <c r="Z681" s="6"/>
      <c r="AA681" s="6"/>
      <c r="AC681" s="6"/>
    </row>
    <row r="682" spans="19:29" ht="15.75" customHeight="1">
      <c r="S682" s="2"/>
      <c r="Z682" s="6"/>
      <c r="AA682" s="6"/>
      <c r="AC682" s="6"/>
    </row>
    <row r="683" spans="19:29" ht="15.75" customHeight="1">
      <c r="S683" s="2"/>
      <c r="Z683" s="6"/>
      <c r="AA683" s="6"/>
      <c r="AC683" s="6"/>
    </row>
    <row r="684" spans="19:29" ht="15.75" customHeight="1">
      <c r="S684" s="2"/>
      <c r="Z684" s="6"/>
      <c r="AA684" s="6"/>
      <c r="AC684" s="6"/>
    </row>
    <row r="685" spans="19:29" ht="15.75" customHeight="1">
      <c r="S685" s="2"/>
      <c r="Z685" s="6"/>
      <c r="AA685" s="6"/>
      <c r="AC685" s="6"/>
    </row>
    <row r="686" spans="19:29" ht="15.75" customHeight="1">
      <c r="S686" s="2"/>
      <c r="Z686" s="6"/>
      <c r="AA686" s="6"/>
      <c r="AC686" s="6"/>
    </row>
    <row r="687" spans="19:29" ht="15.75" customHeight="1">
      <c r="S687" s="2"/>
      <c r="Z687" s="6"/>
      <c r="AA687" s="6"/>
      <c r="AC687" s="6"/>
    </row>
    <row r="688" spans="19:29" ht="15.75" customHeight="1">
      <c r="S688" s="2"/>
      <c r="Z688" s="6"/>
      <c r="AA688" s="6"/>
      <c r="AC688" s="6"/>
    </row>
    <row r="689" spans="19:29" ht="15.75" customHeight="1">
      <c r="S689" s="2"/>
      <c r="Z689" s="6"/>
      <c r="AA689" s="6"/>
      <c r="AC689" s="6"/>
    </row>
    <row r="690" spans="19:29" ht="15.75" customHeight="1">
      <c r="S690" s="2"/>
      <c r="Z690" s="6"/>
      <c r="AA690" s="6"/>
      <c r="AC690" s="6"/>
    </row>
    <row r="691" spans="19:29" ht="15.75" customHeight="1">
      <c r="S691" s="2"/>
      <c r="Z691" s="6"/>
      <c r="AA691" s="6"/>
      <c r="AC691" s="6"/>
    </row>
    <row r="692" spans="19:29" ht="15.75" customHeight="1">
      <c r="S692" s="2"/>
      <c r="Z692" s="6"/>
      <c r="AA692" s="6"/>
      <c r="AC692" s="6"/>
    </row>
    <row r="693" spans="19:29" ht="15.75" customHeight="1">
      <c r="S693" s="2"/>
      <c r="Z693" s="6"/>
      <c r="AA693" s="6"/>
      <c r="AC693" s="6"/>
    </row>
    <row r="694" spans="19:29" ht="15.75" customHeight="1">
      <c r="S694" s="2"/>
      <c r="Z694" s="6"/>
      <c r="AA694" s="6"/>
      <c r="AC694" s="6"/>
    </row>
    <row r="695" spans="19:29" ht="15.75" customHeight="1">
      <c r="S695" s="2"/>
      <c r="Z695" s="6"/>
      <c r="AA695" s="6"/>
      <c r="AC695" s="6"/>
    </row>
    <row r="696" spans="19:29" ht="15.75" customHeight="1">
      <c r="S696" s="2"/>
      <c r="Z696" s="6"/>
      <c r="AA696" s="6"/>
      <c r="AC696" s="6"/>
    </row>
    <row r="697" spans="19:29" ht="15.75" customHeight="1">
      <c r="S697" s="2"/>
      <c r="Z697" s="6"/>
      <c r="AA697" s="6"/>
      <c r="AC697" s="6"/>
    </row>
    <row r="698" spans="19:29" ht="15.75" customHeight="1">
      <c r="S698" s="2"/>
      <c r="Z698" s="6"/>
      <c r="AA698" s="6"/>
      <c r="AC698" s="6"/>
    </row>
    <row r="699" spans="19:29" ht="15.75" customHeight="1">
      <c r="S699" s="2"/>
      <c r="Z699" s="6"/>
      <c r="AA699" s="6"/>
      <c r="AC699" s="6"/>
    </row>
    <row r="700" spans="19:29" ht="15.75" customHeight="1">
      <c r="S700" s="2"/>
      <c r="Z700" s="6"/>
      <c r="AA700" s="6"/>
      <c r="AC700" s="6"/>
    </row>
    <row r="701" spans="19:29" ht="15.75" customHeight="1">
      <c r="S701" s="2"/>
      <c r="Z701" s="6"/>
      <c r="AA701" s="6"/>
      <c r="AC701" s="6"/>
    </row>
    <row r="702" spans="19:29" ht="15.75" customHeight="1">
      <c r="S702" s="2"/>
      <c r="Z702" s="6"/>
      <c r="AA702" s="6"/>
      <c r="AC702" s="6"/>
    </row>
    <row r="703" spans="19:29" ht="15.75" customHeight="1">
      <c r="S703" s="2"/>
      <c r="Z703" s="6"/>
      <c r="AA703" s="6"/>
      <c r="AC703" s="6"/>
    </row>
    <row r="704" spans="19:29" ht="15.75" customHeight="1">
      <c r="S704" s="2"/>
      <c r="Z704" s="6"/>
      <c r="AA704" s="6"/>
      <c r="AC704" s="6"/>
    </row>
    <row r="705" spans="19:29" ht="15.75" customHeight="1">
      <c r="S705" s="2"/>
      <c r="Z705" s="6"/>
      <c r="AA705" s="6"/>
      <c r="AC705" s="6"/>
    </row>
    <row r="706" spans="19:29" ht="15.75" customHeight="1">
      <c r="S706" s="2"/>
      <c r="Z706" s="6"/>
      <c r="AA706" s="6"/>
      <c r="AC706" s="6"/>
    </row>
    <row r="707" spans="19:29" ht="15.75" customHeight="1">
      <c r="S707" s="2"/>
      <c r="Z707" s="6"/>
      <c r="AA707" s="6"/>
      <c r="AC707" s="6"/>
    </row>
    <row r="708" spans="19:29" ht="15.75" customHeight="1">
      <c r="S708" s="2"/>
      <c r="Z708" s="6"/>
      <c r="AA708" s="6"/>
      <c r="AC708" s="6"/>
    </row>
    <row r="709" spans="19:29" ht="15.75" customHeight="1">
      <c r="S709" s="2"/>
      <c r="Z709" s="6"/>
      <c r="AA709" s="6"/>
      <c r="AC709" s="6"/>
    </row>
    <row r="710" spans="19:29" ht="15.75" customHeight="1">
      <c r="S710" s="2"/>
      <c r="Z710" s="6"/>
      <c r="AA710" s="6"/>
      <c r="AC710" s="6"/>
    </row>
    <row r="711" spans="19:29" ht="15.75" customHeight="1">
      <c r="S711" s="2"/>
      <c r="Z711" s="6"/>
      <c r="AA711" s="6"/>
      <c r="AC711" s="6"/>
    </row>
    <row r="712" spans="19:29" ht="15.75" customHeight="1">
      <c r="S712" s="2"/>
      <c r="Z712" s="6"/>
      <c r="AA712" s="6"/>
      <c r="AC712" s="6"/>
    </row>
    <row r="713" spans="19:29" ht="15.75" customHeight="1">
      <c r="S713" s="2"/>
      <c r="Z713" s="6"/>
      <c r="AA713" s="6"/>
      <c r="AC713" s="6"/>
    </row>
    <row r="714" spans="19:29" ht="15.75" customHeight="1">
      <c r="S714" s="2"/>
      <c r="Z714" s="6"/>
      <c r="AA714" s="6"/>
      <c r="AC714" s="6"/>
    </row>
    <row r="715" spans="19:29" ht="15.75" customHeight="1">
      <c r="S715" s="2"/>
      <c r="Z715" s="6"/>
      <c r="AA715" s="6"/>
      <c r="AC715" s="6"/>
    </row>
    <row r="716" spans="19:29" ht="15.75" customHeight="1">
      <c r="S716" s="2"/>
      <c r="Z716" s="6"/>
      <c r="AA716" s="6"/>
      <c r="AC716" s="6"/>
    </row>
    <row r="717" spans="19:29" ht="15.75" customHeight="1">
      <c r="S717" s="2"/>
      <c r="Z717" s="6"/>
      <c r="AA717" s="6"/>
      <c r="AC717" s="6"/>
    </row>
    <row r="718" spans="19:29" ht="15.75" customHeight="1">
      <c r="S718" s="2"/>
      <c r="Z718" s="6"/>
      <c r="AA718" s="6"/>
      <c r="AC718" s="6"/>
    </row>
    <row r="719" spans="19:29" ht="15.75" customHeight="1">
      <c r="S719" s="2"/>
      <c r="Z719" s="6"/>
      <c r="AA719" s="6"/>
      <c r="AC719" s="6"/>
    </row>
    <row r="720" spans="19:29" ht="15.75" customHeight="1">
      <c r="S720" s="2"/>
      <c r="Z720" s="6"/>
      <c r="AA720" s="6"/>
      <c r="AC720" s="6"/>
    </row>
    <row r="721" spans="19:29" ht="15.75" customHeight="1">
      <c r="S721" s="2"/>
      <c r="Z721" s="6"/>
      <c r="AA721" s="6"/>
      <c r="AC721" s="6"/>
    </row>
    <row r="722" spans="19:29" ht="15.75" customHeight="1">
      <c r="S722" s="2"/>
      <c r="Z722" s="6"/>
      <c r="AA722" s="6"/>
      <c r="AC722" s="6"/>
    </row>
    <row r="723" spans="19:29" ht="15.75" customHeight="1">
      <c r="S723" s="2"/>
      <c r="Z723" s="6"/>
      <c r="AA723" s="6"/>
      <c r="AC723" s="6"/>
    </row>
    <row r="724" spans="19:29" ht="15.75" customHeight="1">
      <c r="S724" s="2"/>
      <c r="Z724" s="6"/>
      <c r="AA724" s="6"/>
      <c r="AC724" s="6"/>
    </row>
    <row r="725" spans="19:29" ht="15.75" customHeight="1">
      <c r="S725" s="2"/>
      <c r="Z725" s="6"/>
      <c r="AA725" s="6"/>
      <c r="AC725" s="6"/>
    </row>
    <row r="726" spans="19:29" ht="15.75" customHeight="1">
      <c r="S726" s="2"/>
      <c r="Z726" s="6"/>
      <c r="AA726" s="6"/>
      <c r="AC726" s="6"/>
    </row>
    <row r="727" spans="19:29" ht="15.75" customHeight="1">
      <c r="S727" s="2"/>
      <c r="Z727" s="6"/>
      <c r="AA727" s="6"/>
      <c r="AC727" s="6"/>
    </row>
    <row r="728" spans="19:29" ht="15.75" customHeight="1">
      <c r="S728" s="2"/>
      <c r="Z728" s="6"/>
      <c r="AA728" s="6"/>
      <c r="AC728" s="6"/>
    </row>
    <row r="729" spans="19:29" ht="15.75" customHeight="1">
      <c r="S729" s="2"/>
      <c r="Z729" s="6"/>
      <c r="AA729" s="6"/>
      <c r="AC729" s="6"/>
    </row>
    <row r="730" spans="19:29" ht="15.75" customHeight="1">
      <c r="S730" s="2"/>
      <c r="Z730" s="6"/>
      <c r="AA730" s="6"/>
      <c r="AC730" s="6"/>
    </row>
    <row r="731" spans="19:29" ht="15.75" customHeight="1">
      <c r="S731" s="2"/>
      <c r="Z731" s="6"/>
      <c r="AA731" s="6"/>
      <c r="AC731" s="6"/>
    </row>
    <row r="732" spans="19:29" ht="15.75" customHeight="1">
      <c r="S732" s="2"/>
      <c r="Z732" s="6"/>
      <c r="AA732" s="6"/>
      <c r="AC732" s="6"/>
    </row>
    <row r="733" spans="19:29" ht="15.75" customHeight="1">
      <c r="S733" s="2"/>
      <c r="Z733" s="6"/>
      <c r="AA733" s="6"/>
      <c r="AC733" s="6"/>
    </row>
    <row r="734" spans="19:29" ht="15.75" customHeight="1">
      <c r="S734" s="2"/>
      <c r="Z734" s="6"/>
      <c r="AA734" s="6"/>
      <c r="AC734" s="6"/>
    </row>
    <row r="735" spans="19:29" ht="15.75" customHeight="1">
      <c r="S735" s="2"/>
      <c r="Z735" s="6"/>
      <c r="AA735" s="6"/>
      <c r="AC735" s="6"/>
    </row>
    <row r="736" spans="19:29" ht="15.75" customHeight="1">
      <c r="S736" s="2"/>
      <c r="Z736" s="6"/>
      <c r="AA736" s="6"/>
      <c r="AC736" s="6"/>
    </row>
    <row r="737" spans="19:29" ht="15.75" customHeight="1">
      <c r="S737" s="2"/>
      <c r="Z737" s="6"/>
      <c r="AA737" s="6"/>
      <c r="AC737" s="6"/>
    </row>
    <row r="738" spans="19:29" ht="15.75" customHeight="1">
      <c r="S738" s="2"/>
      <c r="Z738" s="6"/>
      <c r="AA738" s="6"/>
      <c r="AC738" s="6"/>
    </row>
    <row r="739" spans="19:29" ht="15.75" customHeight="1">
      <c r="S739" s="2"/>
      <c r="Z739" s="6"/>
      <c r="AA739" s="6"/>
      <c r="AC739" s="6"/>
    </row>
    <row r="740" spans="19:29" ht="15.75" customHeight="1">
      <c r="S740" s="2"/>
      <c r="Z740" s="6"/>
      <c r="AA740" s="6"/>
      <c r="AC740" s="6"/>
    </row>
    <row r="741" spans="19:29" ht="15.75" customHeight="1">
      <c r="S741" s="2"/>
      <c r="Z741" s="6"/>
      <c r="AA741" s="6"/>
      <c r="AC741" s="6"/>
    </row>
    <row r="742" spans="19:29" ht="15.75" customHeight="1">
      <c r="S742" s="2"/>
      <c r="Z742" s="6"/>
      <c r="AA742" s="6"/>
      <c r="AC742" s="6"/>
    </row>
    <row r="743" spans="19:29" ht="15.75" customHeight="1">
      <c r="S743" s="2"/>
      <c r="Z743" s="6"/>
      <c r="AA743" s="6"/>
      <c r="AC743" s="6"/>
    </row>
    <row r="744" spans="19:29" ht="15.75" customHeight="1">
      <c r="S744" s="2"/>
      <c r="Z744" s="6"/>
      <c r="AA744" s="6"/>
      <c r="AC744" s="6"/>
    </row>
    <row r="745" spans="19:29" ht="15.75" customHeight="1">
      <c r="S745" s="2"/>
      <c r="Z745" s="6"/>
      <c r="AA745" s="6"/>
      <c r="AC745" s="6"/>
    </row>
    <row r="746" spans="19:29" ht="15.75" customHeight="1">
      <c r="S746" s="2"/>
      <c r="Z746" s="6"/>
      <c r="AA746" s="6"/>
      <c r="AC746" s="6"/>
    </row>
    <row r="747" spans="19:29" ht="15.75" customHeight="1">
      <c r="S747" s="2"/>
      <c r="Z747" s="6"/>
      <c r="AA747" s="6"/>
      <c r="AC747" s="6"/>
    </row>
    <row r="748" spans="19:29" ht="15.75" customHeight="1">
      <c r="S748" s="2"/>
      <c r="Z748" s="6"/>
      <c r="AA748" s="6"/>
      <c r="AC748" s="6"/>
    </row>
    <row r="749" spans="19:29" ht="15.75" customHeight="1">
      <c r="S749" s="2"/>
      <c r="Z749" s="6"/>
      <c r="AA749" s="6"/>
      <c r="AC749" s="6"/>
    </row>
    <row r="750" spans="19:29" ht="15.75" customHeight="1">
      <c r="S750" s="2"/>
      <c r="Z750" s="6"/>
      <c r="AA750" s="6"/>
      <c r="AC750" s="6"/>
    </row>
    <row r="751" spans="19:29" ht="15.75" customHeight="1">
      <c r="S751" s="2"/>
      <c r="Z751" s="6"/>
      <c r="AA751" s="6"/>
      <c r="AC751" s="6"/>
    </row>
    <row r="752" spans="19:29" ht="15.75" customHeight="1">
      <c r="S752" s="2"/>
      <c r="Z752" s="6"/>
      <c r="AA752" s="6"/>
      <c r="AC752" s="6"/>
    </row>
    <row r="753" spans="19:29" ht="15.75" customHeight="1">
      <c r="S753" s="2"/>
      <c r="Z753" s="6"/>
      <c r="AA753" s="6"/>
      <c r="AC753" s="6"/>
    </row>
    <row r="754" spans="19:29" ht="15.75" customHeight="1">
      <c r="S754" s="2"/>
      <c r="Z754" s="6"/>
      <c r="AA754" s="6"/>
      <c r="AC754" s="6"/>
    </row>
    <row r="755" spans="19:29" ht="15.75" customHeight="1">
      <c r="S755" s="2"/>
      <c r="Z755" s="6"/>
      <c r="AA755" s="6"/>
      <c r="AC755" s="6"/>
    </row>
    <row r="756" spans="19:29" ht="15.75" customHeight="1">
      <c r="S756" s="2"/>
      <c r="Z756" s="6"/>
      <c r="AA756" s="6"/>
      <c r="AC756" s="6"/>
    </row>
    <row r="757" spans="19:29" ht="15.75" customHeight="1">
      <c r="S757" s="2"/>
      <c r="Z757" s="6"/>
      <c r="AA757" s="6"/>
      <c r="AC757" s="6"/>
    </row>
    <row r="758" spans="19:29" ht="15.75" customHeight="1">
      <c r="S758" s="2"/>
      <c r="Z758" s="6"/>
      <c r="AA758" s="6"/>
      <c r="AC758" s="6"/>
    </row>
    <row r="759" spans="19:29" ht="15.75" customHeight="1">
      <c r="S759" s="2"/>
      <c r="Z759" s="6"/>
      <c r="AA759" s="6"/>
      <c r="AC759" s="6"/>
    </row>
    <row r="760" spans="19:29" ht="15.75" customHeight="1">
      <c r="S760" s="2"/>
      <c r="Z760" s="6"/>
      <c r="AA760" s="6"/>
      <c r="AC760" s="6"/>
    </row>
    <row r="761" spans="19:29" ht="15.75" customHeight="1">
      <c r="S761" s="2"/>
      <c r="Z761" s="6"/>
      <c r="AA761" s="6"/>
      <c r="AC761" s="6"/>
    </row>
    <row r="762" spans="19:29" ht="15.75" customHeight="1">
      <c r="S762" s="2"/>
      <c r="Z762" s="6"/>
      <c r="AA762" s="6"/>
      <c r="AC762" s="6"/>
    </row>
    <row r="763" spans="19:29" ht="15.75" customHeight="1">
      <c r="S763" s="2"/>
      <c r="Z763" s="6"/>
      <c r="AA763" s="6"/>
      <c r="AC763" s="6"/>
    </row>
    <row r="764" spans="19:29" ht="15.75" customHeight="1">
      <c r="S764" s="2"/>
      <c r="Z764" s="6"/>
      <c r="AA764" s="6"/>
      <c r="AC764" s="6"/>
    </row>
    <row r="765" spans="19:29" ht="15.75" customHeight="1">
      <c r="S765" s="2"/>
      <c r="Z765" s="6"/>
      <c r="AA765" s="6"/>
      <c r="AC765" s="6"/>
    </row>
    <row r="766" spans="19:29" ht="15.75" customHeight="1">
      <c r="S766" s="2"/>
      <c r="Z766" s="6"/>
      <c r="AA766" s="6"/>
      <c r="AC766" s="6"/>
    </row>
    <row r="767" spans="19:29" ht="15.75" customHeight="1">
      <c r="S767" s="2"/>
      <c r="Z767" s="6"/>
      <c r="AA767" s="6"/>
      <c r="AC767" s="6"/>
    </row>
    <row r="768" spans="19:29" ht="15.75" customHeight="1">
      <c r="S768" s="2"/>
      <c r="Z768" s="6"/>
      <c r="AA768" s="6"/>
      <c r="AC768" s="6"/>
    </row>
    <row r="769" spans="19:29" ht="15.75" customHeight="1">
      <c r="S769" s="2"/>
      <c r="Z769" s="6"/>
      <c r="AA769" s="6"/>
      <c r="AC769" s="6"/>
    </row>
    <row r="770" spans="19:29" ht="15.75" customHeight="1">
      <c r="S770" s="2"/>
      <c r="Z770" s="6"/>
      <c r="AA770" s="6"/>
      <c r="AC770" s="6"/>
    </row>
    <row r="771" spans="19:29" ht="15.75" customHeight="1">
      <c r="S771" s="2"/>
      <c r="Z771" s="6"/>
      <c r="AA771" s="6"/>
      <c r="AC771" s="6"/>
    </row>
    <row r="772" spans="19:29" ht="15.75" customHeight="1">
      <c r="S772" s="2"/>
      <c r="Z772" s="6"/>
      <c r="AA772" s="6"/>
      <c r="AC772" s="6"/>
    </row>
    <row r="773" spans="19:29" ht="15.75" customHeight="1">
      <c r="S773" s="2"/>
      <c r="Z773" s="6"/>
      <c r="AA773" s="6"/>
      <c r="AC773" s="6"/>
    </row>
    <row r="774" spans="19:29" ht="15.75" customHeight="1">
      <c r="S774" s="2"/>
      <c r="Z774" s="6"/>
      <c r="AA774" s="6"/>
      <c r="AC774" s="6"/>
    </row>
    <row r="775" spans="19:29" ht="15.75" customHeight="1">
      <c r="S775" s="2"/>
      <c r="Z775" s="6"/>
      <c r="AA775" s="6"/>
      <c r="AC775" s="6"/>
    </row>
    <row r="776" spans="19:29" ht="15.75" customHeight="1">
      <c r="S776" s="2"/>
      <c r="Z776" s="6"/>
      <c r="AA776" s="6"/>
      <c r="AC776" s="6"/>
    </row>
    <row r="777" spans="19:29" ht="15.75" customHeight="1">
      <c r="S777" s="2"/>
      <c r="Z777" s="6"/>
      <c r="AA777" s="6"/>
      <c r="AC777" s="6"/>
    </row>
    <row r="778" spans="19:29" ht="15.75" customHeight="1">
      <c r="S778" s="2"/>
      <c r="Z778" s="6"/>
      <c r="AA778" s="6"/>
      <c r="AC778" s="6"/>
    </row>
    <row r="779" spans="19:29" ht="15.75" customHeight="1">
      <c r="S779" s="2"/>
      <c r="Z779" s="6"/>
      <c r="AA779" s="6"/>
      <c r="AC779" s="6"/>
    </row>
    <row r="780" spans="19:29" ht="15.75" customHeight="1">
      <c r="S780" s="2"/>
      <c r="Z780" s="6"/>
      <c r="AA780" s="6"/>
      <c r="AC780" s="6"/>
    </row>
    <row r="781" spans="19:29" ht="15.75" customHeight="1">
      <c r="S781" s="2"/>
      <c r="Z781" s="6"/>
      <c r="AA781" s="6"/>
      <c r="AC781" s="6"/>
    </row>
    <row r="782" spans="19:29" ht="15.75" customHeight="1">
      <c r="S782" s="2"/>
      <c r="Z782" s="6"/>
      <c r="AA782" s="6"/>
      <c r="AC782" s="6"/>
    </row>
    <row r="783" spans="19:29" ht="15.75" customHeight="1">
      <c r="S783" s="2"/>
      <c r="Z783" s="6"/>
      <c r="AA783" s="6"/>
      <c r="AC783" s="6"/>
    </row>
    <row r="784" spans="19:29" ht="15.75" customHeight="1">
      <c r="S784" s="2"/>
      <c r="Z784" s="6"/>
      <c r="AA784" s="6"/>
      <c r="AC784" s="6"/>
    </row>
    <row r="785" spans="19:29" ht="15.75" customHeight="1">
      <c r="S785" s="2"/>
      <c r="Z785" s="6"/>
      <c r="AA785" s="6"/>
      <c r="AC785" s="6"/>
    </row>
    <row r="786" spans="19:29" ht="15.75" customHeight="1">
      <c r="S786" s="2"/>
      <c r="Z786" s="6"/>
      <c r="AA786" s="6"/>
      <c r="AC786" s="6"/>
    </row>
    <row r="787" spans="19:29" ht="15.75" customHeight="1">
      <c r="S787" s="2"/>
      <c r="Z787" s="6"/>
      <c r="AA787" s="6"/>
      <c r="AC787" s="6"/>
    </row>
    <row r="788" spans="19:29" ht="15.75" customHeight="1">
      <c r="S788" s="2"/>
      <c r="Z788" s="6"/>
      <c r="AA788" s="6"/>
      <c r="AC788" s="6"/>
    </row>
    <row r="789" spans="19:29" ht="15.75" customHeight="1">
      <c r="S789" s="2"/>
      <c r="Z789" s="6"/>
      <c r="AA789" s="6"/>
      <c r="AC789" s="6"/>
    </row>
    <row r="790" spans="19:29" ht="15.75" customHeight="1">
      <c r="S790" s="2"/>
      <c r="Z790" s="6"/>
      <c r="AA790" s="6"/>
      <c r="AC790" s="6"/>
    </row>
    <row r="791" spans="19:29" ht="15.75" customHeight="1">
      <c r="S791" s="2"/>
      <c r="Z791" s="6"/>
      <c r="AA791" s="6"/>
      <c r="AC791" s="6"/>
    </row>
    <row r="792" spans="19:29" ht="15.75" customHeight="1">
      <c r="S792" s="2"/>
      <c r="Z792" s="6"/>
      <c r="AA792" s="6"/>
      <c r="AC792" s="6"/>
    </row>
    <row r="793" spans="19:29" ht="15.75" customHeight="1">
      <c r="S793" s="2"/>
      <c r="Z793" s="6"/>
      <c r="AA793" s="6"/>
      <c r="AC793" s="6"/>
    </row>
    <row r="794" spans="19:29" ht="15.75" customHeight="1">
      <c r="S794" s="2"/>
      <c r="Z794" s="6"/>
      <c r="AA794" s="6"/>
      <c r="AC794" s="6"/>
    </row>
    <row r="795" spans="19:29" ht="15.75" customHeight="1">
      <c r="S795" s="2"/>
      <c r="Z795" s="6"/>
      <c r="AA795" s="6"/>
      <c r="AC795" s="6"/>
    </row>
    <row r="796" spans="19:29" ht="15.75" customHeight="1">
      <c r="S796" s="2"/>
      <c r="Z796" s="6"/>
      <c r="AA796" s="6"/>
      <c r="AC796" s="6"/>
    </row>
    <row r="797" spans="19:29" ht="15.75" customHeight="1">
      <c r="S797" s="2"/>
      <c r="Z797" s="6"/>
      <c r="AA797" s="6"/>
      <c r="AC797" s="6"/>
    </row>
    <row r="798" spans="19:29" ht="15.75" customHeight="1">
      <c r="S798" s="2"/>
      <c r="Z798" s="6"/>
      <c r="AA798" s="6"/>
      <c r="AC798" s="6"/>
    </row>
    <row r="799" spans="19:29" ht="15.75" customHeight="1">
      <c r="S799" s="2"/>
      <c r="Z799" s="6"/>
      <c r="AA799" s="6"/>
      <c r="AC799" s="6"/>
    </row>
    <row r="800" spans="19:29" ht="15.75" customHeight="1">
      <c r="S800" s="2"/>
      <c r="Z800" s="6"/>
      <c r="AA800" s="6"/>
      <c r="AC800" s="6"/>
    </row>
    <row r="801" spans="19:29" ht="15.75" customHeight="1">
      <c r="S801" s="2"/>
      <c r="Z801" s="6"/>
      <c r="AA801" s="6"/>
      <c r="AC801" s="6"/>
    </row>
    <row r="802" spans="19:29" ht="15.75" customHeight="1">
      <c r="S802" s="2"/>
      <c r="Z802" s="6"/>
      <c r="AA802" s="6"/>
      <c r="AC802" s="6"/>
    </row>
    <row r="803" spans="19:29" ht="15.75" customHeight="1">
      <c r="S803" s="2"/>
      <c r="Z803" s="6"/>
      <c r="AA803" s="6"/>
      <c r="AC803" s="6"/>
    </row>
    <row r="804" spans="19:29" ht="15.75" customHeight="1">
      <c r="S804" s="2"/>
      <c r="Z804" s="6"/>
      <c r="AA804" s="6"/>
      <c r="AC804" s="6"/>
    </row>
    <row r="805" spans="19:29" ht="15.75" customHeight="1">
      <c r="S805" s="2"/>
      <c r="Z805" s="6"/>
      <c r="AA805" s="6"/>
      <c r="AC805" s="6"/>
    </row>
    <row r="806" spans="19:29" ht="15.75" customHeight="1">
      <c r="S806" s="2"/>
      <c r="Z806" s="6"/>
      <c r="AA806" s="6"/>
      <c r="AC806" s="6"/>
    </row>
    <row r="807" spans="19:29" ht="15.75" customHeight="1">
      <c r="S807" s="2"/>
      <c r="Z807" s="6"/>
      <c r="AA807" s="6"/>
      <c r="AC807" s="6"/>
    </row>
    <row r="808" spans="19:29" ht="15.75" customHeight="1">
      <c r="S808" s="2"/>
      <c r="Z808" s="6"/>
      <c r="AA808" s="6"/>
      <c r="AC808" s="6"/>
    </row>
    <row r="809" spans="19:29" ht="15.75" customHeight="1">
      <c r="S809" s="2"/>
      <c r="Z809" s="6"/>
      <c r="AA809" s="6"/>
      <c r="AC809" s="6"/>
    </row>
    <row r="810" spans="19:29" ht="15.75" customHeight="1">
      <c r="S810" s="2"/>
      <c r="Z810" s="6"/>
      <c r="AA810" s="6"/>
      <c r="AC810" s="6"/>
    </row>
    <row r="811" spans="19:29" ht="15.75" customHeight="1">
      <c r="S811" s="2"/>
      <c r="Z811" s="6"/>
      <c r="AA811" s="6"/>
      <c r="AC811" s="6"/>
    </row>
    <row r="812" spans="19:29" ht="15.75" customHeight="1">
      <c r="S812" s="2"/>
      <c r="Z812" s="6"/>
      <c r="AA812" s="6"/>
      <c r="AC812" s="6"/>
    </row>
    <row r="813" spans="19:29" ht="15.75" customHeight="1">
      <c r="S813" s="2"/>
      <c r="Z813" s="6"/>
      <c r="AA813" s="6"/>
      <c r="AC813" s="6"/>
    </row>
    <row r="814" spans="19:29" ht="15.75" customHeight="1">
      <c r="S814" s="2"/>
      <c r="Z814" s="6"/>
      <c r="AA814" s="6"/>
      <c r="AC814" s="6"/>
    </row>
    <row r="815" spans="19:29" ht="15.75" customHeight="1">
      <c r="S815" s="2"/>
      <c r="Z815" s="6"/>
      <c r="AA815" s="6"/>
      <c r="AC815" s="6"/>
    </row>
    <row r="816" spans="19:29" ht="15.75" customHeight="1">
      <c r="S816" s="2"/>
      <c r="Z816" s="6"/>
      <c r="AA816" s="6"/>
      <c r="AC816" s="6"/>
    </row>
    <row r="817" spans="19:29" ht="15.75" customHeight="1">
      <c r="S817" s="2"/>
      <c r="Z817" s="6"/>
      <c r="AA817" s="6"/>
      <c r="AC817" s="6"/>
    </row>
    <row r="818" spans="19:29" ht="15.75" customHeight="1">
      <c r="S818" s="2"/>
      <c r="Z818" s="6"/>
      <c r="AA818" s="6"/>
      <c r="AC818" s="6"/>
    </row>
    <row r="819" spans="19:29" ht="15.75" customHeight="1">
      <c r="S819" s="2"/>
      <c r="Z819" s="6"/>
      <c r="AA819" s="6"/>
      <c r="AC819" s="6"/>
    </row>
    <row r="820" spans="19:29" ht="15.75" customHeight="1">
      <c r="S820" s="2"/>
      <c r="Z820" s="6"/>
      <c r="AA820" s="6"/>
      <c r="AC820" s="6"/>
    </row>
    <row r="821" spans="19:29" ht="15.75" customHeight="1">
      <c r="S821" s="2"/>
      <c r="Z821" s="6"/>
      <c r="AA821" s="6"/>
      <c r="AC821" s="6"/>
    </row>
    <row r="822" spans="19:29" ht="15.75" customHeight="1">
      <c r="S822" s="2"/>
      <c r="Z822" s="6"/>
      <c r="AA822" s="6"/>
      <c r="AC822" s="6"/>
    </row>
    <row r="823" spans="19:29" ht="15.75" customHeight="1">
      <c r="S823" s="2"/>
      <c r="Z823" s="6"/>
      <c r="AA823" s="6"/>
      <c r="AC823" s="6"/>
    </row>
    <row r="824" spans="19:29" ht="15.75" customHeight="1">
      <c r="S824" s="2"/>
      <c r="Z824" s="6"/>
      <c r="AA824" s="6"/>
      <c r="AC824" s="6"/>
    </row>
    <row r="825" spans="19:29" ht="15.75" customHeight="1">
      <c r="S825" s="2"/>
      <c r="Z825" s="6"/>
      <c r="AA825" s="6"/>
      <c r="AC825" s="6"/>
    </row>
    <row r="826" spans="19:29" ht="15.75" customHeight="1">
      <c r="S826" s="2"/>
      <c r="Z826" s="6"/>
      <c r="AA826" s="6"/>
      <c r="AC826" s="6"/>
    </row>
    <row r="827" spans="19:29" ht="15.75" customHeight="1">
      <c r="S827" s="2"/>
      <c r="Z827" s="6"/>
      <c r="AA827" s="6"/>
      <c r="AC827" s="6"/>
    </row>
    <row r="828" spans="19:29" ht="15.75" customHeight="1">
      <c r="S828" s="2"/>
      <c r="Z828" s="6"/>
      <c r="AA828" s="6"/>
      <c r="AC828" s="6"/>
    </row>
    <row r="829" spans="19:29" ht="15.75" customHeight="1">
      <c r="S829" s="2"/>
      <c r="Z829" s="6"/>
      <c r="AA829" s="6"/>
      <c r="AC829" s="6"/>
    </row>
    <row r="830" spans="19:29" ht="15.75" customHeight="1">
      <c r="S830" s="2"/>
      <c r="Z830" s="6"/>
      <c r="AA830" s="6"/>
      <c r="AC830" s="6"/>
    </row>
    <row r="831" spans="19:29" ht="15.75" customHeight="1">
      <c r="S831" s="2"/>
      <c r="Z831" s="6"/>
      <c r="AA831" s="6"/>
      <c r="AC831" s="6"/>
    </row>
    <row r="832" spans="19:29" ht="15.75" customHeight="1">
      <c r="S832" s="2"/>
      <c r="Z832" s="6"/>
      <c r="AA832" s="6"/>
      <c r="AC832" s="6"/>
    </row>
    <row r="833" spans="19:29" ht="15.75" customHeight="1">
      <c r="S833" s="2"/>
      <c r="Z833" s="6"/>
      <c r="AA833" s="6"/>
      <c r="AC833" s="6"/>
    </row>
    <row r="834" spans="19:29" ht="15.75" customHeight="1">
      <c r="S834" s="2"/>
      <c r="Z834" s="6"/>
      <c r="AA834" s="6"/>
      <c r="AC834" s="6"/>
    </row>
    <row r="835" spans="19:29" ht="15.75" customHeight="1">
      <c r="S835" s="2"/>
      <c r="Z835" s="6"/>
      <c r="AA835" s="6"/>
      <c r="AC835" s="6"/>
    </row>
    <row r="836" spans="19:29" ht="15.75" customHeight="1">
      <c r="S836" s="2"/>
      <c r="Z836" s="6"/>
      <c r="AA836" s="6"/>
      <c r="AC836" s="6"/>
    </row>
    <row r="837" spans="19:29" ht="15.75" customHeight="1">
      <c r="S837" s="2"/>
      <c r="Z837" s="6"/>
      <c r="AA837" s="6"/>
      <c r="AC837" s="6"/>
    </row>
    <row r="838" spans="19:29" ht="15.75" customHeight="1">
      <c r="S838" s="2"/>
      <c r="Z838" s="6"/>
      <c r="AA838" s="6"/>
      <c r="AC838" s="6"/>
    </row>
    <row r="839" spans="19:29" ht="15.75" customHeight="1">
      <c r="S839" s="2"/>
      <c r="Z839" s="6"/>
      <c r="AA839" s="6"/>
      <c r="AC839" s="6"/>
    </row>
    <row r="840" spans="19:29" ht="15.75" customHeight="1">
      <c r="S840" s="2"/>
      <c r="Z840" s="6"/>
      <c r="AA840" s="6"/>
      <c r="AC840" s="6"/>
    </row>
    <row r="841" spans="19:29" ht="15.75" customHeight="1">
      <c r="S841" s="2"/>
      <c r="Z841" s="6"/>
      <c r="AA841" s="6"/>
      <c r="AC841" s="6"/>
    </row>
    <row r="842" spans="19:29" ht="15.75" customHeight="1">
      <c r="S842" s="2"/>
      <c r="Z842" s="6"/>
      <c r="AA842" s="6"/>
      <c r="AC842" s="6"/>
    </row>
    <row r="843" spans="19:29" ht="15.75" customHeight="1">
      <c r="S843" s="2"/>
      <c r="Z843" s="6"/>
      <c r="AA843" s="6"/>
      <c r="AC843" s="6"/>
    </row>
    <row r="844" spans="19:29" ht="15.75" customHeight="1">
      <c r="S844" s="2"/>
      <c r="Z844" s="6"/>
      <c r="AA844" s="6"/>
      <c r="AC844" s="6"/>
    </row>
    <row r="845" spans="19:29" ht="15.75" customHeight="1">
      <c r="S845" s="2"/>
      <c r="Z845" s="6"/>
      <c r="AA845" s="6"/>
      <c r="AC845" s="6"/>
    </row>
    <row r="846" spans="19:29" ht="15.75" customHeight="1">
      <c r="S846" s="2"/>
      <c r="Z846" s="6"/>
      <c r="AA846" s="6"/>
      <c r="AC846" s="6"/>
    </row>
    <row r="847" spans="19:29" ht="15.75" customHeight="1">
      <c r="S847" s="2"/>
      <c r="Z847" s="6"/>
      <c r="AA847" s="6"/>
      <c r="AC847" s="6"/>
    </row>
    <row r="848" spans="19:29" ht="15.75" customHeight="1">
      <c r="S848" s="2"/>
      <c r="Z848" s="6"/>
      <c r="AA848" s="6"/>
      <c r="AC848" s="6"/>
    </row>
    <row r="849" spans="19:29" ht="15.75" customHeight="1">
      <c r="S849" s="2"/>
      <c r="Z849" s="6"/>
      <c r="AA849" s="6"/>
      <c r="AC849" s="6"/>
    </row>
    <row r="850" spans="19:29" ht="15.75" customHeight="1">
      <c r="S850" s="2"/>
      <c r="Z850" s="6"/>
      <c r="AA850" s="6"/>
      <c r="AC850" s="6"/>
    </row>
    <row r="851" spans="19:29" ht="15.75" customHeight="1">
      <c r="S851" s="2"/>
      <c r="Z851" s="6"/>
      <c r="AA851" s="6"/>
      <c r="AC851" s="6"/>
    </row>
    <row r="852" spans="19:29" ht="15.75" customHeight="1">
      <c r="S852" s="2"/>
      <c r="Z852" s="6"/>
      <c r="AA852" s="6"/>
      <c r="AC852" s="6"/>
    </row>
    <row r="853" spans="19:29" ht="15.75" customHeight="1">
      <c r="S853" s="2"/>
      <c r="Z853" s="6"/>
      <c r="AA853" s="6"/>
      <c r="AC853" s="6"/>
    </row>
    <row r="854" spans="19:29" ht="15.75" customHeight="1">
      <c r="S854" s="2"/>
      <c r="Z854" s="6"/>
      <c r="AA854" s="6"/>
      <c r="AC854" s="6"/>
    </row>
    <row r="855" spans="19:29" ht="15.75" customHeight="1">
      <c r="S855" s="2"/>
      <c r="Z855" s="6"/>
      <c r="AA855" s="6"/>
      <c r="AC855" s="6"/>
    </row>
    <row r="856" spans="19:29" ht="15.75" customHeight="1">
      <c r="S856" s="2"/>
      <c r="Z856" s="6"/>
      <c r="AA856" s="6"/>
      <c r="AC856" s="6"/>
    </row>
    <row r="857" spans="19:29" ht="15.75" customHeight="1">
      <c r="S857" s="2"/>
      <c r="Z857" s="6"/>
      <c r="AA857" s="6"/>
      <c r="AC857" s="6"/>
    </row>
    <row r="858" spans="19:29" ht="15.75" customHeight="1">
      <c r="S858" s="2"/>
      <c r="Z858" s="6"/>
      <c r="AA858" s="6"/>
      <c r="AC858" s="6"/>
    </row>
    <row r="859" spans="19:29" ht="15.75" customHeight="1">
      <c r="S859" s="2"/>
      <c r="Z859" s="6"/>
      <c r="AA859" s="6"/>
      <c r="AC859" s="6"/>
    </row>
    <row r="860" spans="19:29" ht="15.75" customHeight="1">
      <c r="S860" s="2"/>
      <c r="Z860" s="6"/>
      <c r="AA860" s="6"/>
      <c r="AC860" s="6"/>
    </row>
    <row r="861" spans="19:29" ht="15.75" customHeight="1">
      <c r="S861" s="2"/>
      <c r="Z861" s="6"/>
      <c r="AA861" s="6"/>
      <c r="AC861" s="6"/>
    </row>
    <row r="862" spans="19:29" ht="15.75" customHeight="1">
      <c r="S862" s="2"/>
      <c r="Z862" s="6"/>
      <c r="AA862" s="6"/>
      <c r="AC862" s="6"/>
    </row>
    <row r="863" spans="19:29" ht="15.75" customHeight="1">
      <c r="S863" s="2"/>
      <c r="Z863" s="6"/>
      <c r="AA863" s="6"/>
      <c r="AC863" s="6"/>
    </row>
    <row r="864" spans="19:29" ht="15.75" customHeight="1">
      <c r="S864" s="2"/>
      <c r="Z864" s="6"/>
      <c r="AA864" s="6"/>
      <c r="AC864" s="6"/>
    </row>
    <row r="865" spans="19:29" ht="15.75" customHeight="1">
      <c r="S865" s="2"/>
      <c r="Z865" s="6"/>
      <c r="AA865" s="6"/>
      <c r="AC865" s="6"/>
    </row>
    <row r="866" spans="19:29" ht="15.75" customHeight="1">
      <c r="S866" s="2"/>
      <c r="Z866" s="6"/>
      <c r="AA866" s="6"/>
      <c r="AC866" s="6"/>
    </row>
    <row r="867" spans="19:29" ht="15.75" customHeight="1">
      <c r="S867" s="2"/>
      <c r="Z867" s="6"/>
      <c r="AA867" s="6"/>
      <c r="AC867" s="6"/>
    </row>
    <row r="868" spans="19:29" ht="15.75" customHeight="1">
      <c r="S868" s="2"/>
      <c r="Z868" s="6"/>
      <c r="AA868" s="6"/>
      <c r="AC868" s="6"/>
    </row>
    <row r="869" spans="19:29" ht="15.75" customHeight="1">
      <c r="S869" s="2"/>
      <c r="Z869" s="6"/>
      <c r="AA869" s="6"/>
      <c r="AC869" s="6"/>
    </row>
    <row r="870" spans="19:29" ht="15.75" customHeight="1">
      <c r="S870" s="2"/>
      <c r="Z870" s="6"/>
      <c r="AA870" s="6"/>
      <c r="AC870" s="6"/>
    </row>
    <row r="871" spans="19:29" ht="15.75" customHeight="1">
      <c r="S871" s="2"/>
      <c r="Z871" s="6"/>
      <c r="AA871" s="6"/>
      <c r="AC871" s="6"/>
    </row>
    <row r="872" spans="19:29" ht="15.75" customHeight="1">
      <c r="S872" s="2"/>
      <c r="Z872" s="6"/>
      <c r="AA872" s="6"/>
      <c r="AC872" s="6"/>
    </row>
    <row r="873" spans="19:29" ht="15.75" customHeight="1">
      <c r="S873" s="2"/>
      <c r="Z873" s="6"/>
      <c r="AA873" s="6"/>
      <c r="AC873" s="6"/>
    </row>
    <row r="874" spans="19:29" ht="15.75" customHeight="1">
      <c r="S874" s="2"/>
      <c r="Z874" s="6"/>
      <c r="AA874" s="6"/>
      <c r="AC874" s="6"/>
    </row>
    <row r="875" spans="19:29" ht="15.75" customHeight="1">
      <c r="S875" s="2"/>
      <c r="Z875" s="6"/>
      <c r="AA875" s="6"/>
      <c r="AC875" s="6"/>
    </row>
    <row r="876" spans="19:29" ht="15.75" customHeight="1">
      <c r="S876" s="2"/>
      <c r="Z876" s="6"/>
      <c r="AA876" s="6"/>
      <c r="AC876" s="6"/>
    </row>
    <row r="877" spans="19:29" ht="15.75" customHeight="1">
      <c r="S877" s="2"/>
      <c r="Z877" s="6"/>
      <c r="AA877" s="6"/>
      <c r="AC877" s="6"/>
    </row>
    <row r="878" spans="19:29" ht="15.75" customHeight="1">
      <c r="S878" s="2"/>
      <c r="Z878" s="6"/>
      <c r="AA878" s="6"/>
      <c r="AC878" s="6"/>
    </row>
    <row r="879" spans="19:29" ht="15.75" customHeight="1">
      <c r="S879" s="2"/>
      <c r="Z879" s="6"/>
      <c r="AA879" s="6"/>
      <c r="AC879" s="6"/>
    </row>
    <row r="880" spans="19:29" ht="15.75" customHeight="1">
      <c r="S880" s="2"/>
      <c r="Z880" s="6"/>
      <c r="AA880" s="6"/>
      <c r="AC880" s="6"/>
    </row>
    <row r="881" spans="19:29" ht="15.75" customHeight="1">
      <c r="S881" s="2"/>
      <c r="Z881" s="6"/>
      <c r="AA881" s="6"/>
      <c r="AC881" s="6"/>
    </row>
    <row r="882" spans="19:29" ht="15.75" customHeight="1">
      <c r="S882" s="2"/>
      <c r="Z882" s="6"/>
      <c r="AA882" s="6"/>
      <c r="AC882" s="6"/>
    </row>
    <row r="883" spans="19:29" ht="15.75" customHeight="1">
      <c r="S883" s="2"/>
      <c r="Z883" s="6"/>
      <c r="AA883" s="6"/>
      <c r="AC883" s="6"/>
    </row>
    <row r="884" spans="19:29" ht="15.75" customHeight="1">
      <c r="S884" s="2"/>
      <c r="Z884" s="6"/>
      <c r="AA884" s="6"/>
      <c r="AC884" s="6"/>
    </row>
    <row r="885" spans="19:29" ht="15.75" customHeight="1">
      <c r="S885" s="2"/>
      <c r="Z885" s="6"/>
      <c r="AA885" s="6"/>
      <c r="AC885" s="6"/>
    </row>
    <row r="886" spans="19:29" ht="15.75" customHeight="1">
      <c r="S886" s="2"/>
      <c r="Z886" s="6"/>
      <c r="AA886" s="6"/>
      <c r="AC886" s="6"/>
    </row>
    <row r="887" spans="19:29" ht="15.75" customHeight="1">
      <c r="S887" s="2"/>
      <c r="Z887" s="6"/>
      <c r="AA887" s="6"/>
      <c r="AC887" s="6"/>
    </row>
    <row r="888" spans="19:29" ht="15.75" customHeight="1">
      <c r="S888" s="2"/>
      <c r="Z888" s="6"/>
      <c r="AA888" s="6"/>
      <c r="AC888" s="6"/>
    </row>
    <row r="889" spans="19:29" ht="15.75" customHeight="1">
      <c r="S889" s="2"/>
      <c r="Z889" s="6"/>
      <c r="AA889" s="6"/>
      <c r="AC889" s="6"/>
    </row>
    <row r="890" spans="19:29" ht="15.75" customHeight="1">
      <c r="S890" s="2"/>
      <c r="Z890" s="6"/>
      <c r="AA890" s="6"/>
      <c r="AC890" s="6"/>
    </row>
    <row r="891" spans="19:29" ht="15.75" customHeight="1">
      <c r="S891" s="2"/>
      <c r="Z891" s="6"/>
      <c r="AA891" s="6"/>
      <c r="AC891" s="6"/>
    </row>
    <row r="892" spans="19:29" ht="15.75" customHeight="1">
      <c r="S892" s="2"/>
      <c r="Z892" s="6"/>
      <c r="AA892" s="6"/>
      <c r="AC892" s="6"/>
    </row>
    <row r="893" spans="19:29" ht="15.75" customHeight="1">
      <c r="S893" s="2"/>
      <c r="Z893" s="6"/>
      <c r="AA893" s="6"/>
      <c r="AC893" s="6"/>
    </row>
    <row r="894" spans="19:29" ht="15.75" customHeight="1">
      <c r="S894" s="2"/>
      <c r="Z894" s="6"/>
      <c r="AA894" s="6"/>
      <c r="AC894" s="6"/>
    </row>
    <row r="895" spans="19:29" ht="15.75" customHeight="1">
      <c r="S895" s="2"/>
      <c r="Z895" s="6"/>
      <c r="AA895" s="6"/>
      <c r="AC895" s="6"/>
    </row>
    <row r="896" spans="19:29" ht="15.75" customHeight="1">
      <c r="S896" s="2"/>
      <c r="Z896" s="6"/>
      <c r="AA896" s="6"/>
      <c r="AC896" s="6"/>
    </row>
    <row r="897" spans="19:29" ht="15.75" customHeight="1">
      <c r="S897" s="2"/>
      <c r="Z897" s="6"/>
      <c r="AA897" s="6"/>
      <c r="AC897" s="6"/>
    </row>
    <row r="898" spans="19:29" ht="15.75" customHeight="1">
      <c r="S898" s="2"/>
      <c r="Z898" s="6"/>
      <c r="AA898" s="6"/>
      <c r="AC898" s="6"/>
    </row>
    <row r="899" spans="19:29" ht="15.75" customHeight="1">
      <c r="S899" s="2"/>
      <c r="Z899" s="6"/>
      <c r="AA899" s="6"/>
      <c r="AC899" s="6"/>
    </row>
    <row r="900" spans="19:29" ht="15.75" customHeight="1">
      <c r="S900" s="2"/>
      <c r="Z900" s="6"/>
      <c r="AA900" s="6"/>
      <c r="AC900" s="6"/>
    </row>
    <row r="901" spans="19:29" ht="15.75" customHeight="1">
      <c r="S901" s="2"/>
      <c r="Z901" s="6"/>
      <c r="AA901" s="6"/>
      <c r="AC901" s="6"/>
    </row>
    <row r="902" spans="19:29" ht="15.75" customHeight="1">
      <c r="S902" s="2"/>
      <c r="Z902" s="6"/>
      <c r="AA902" s="6"/>
      <c r="AC902" s="6"/>
    </row>
    <row r="903" spans="19:29" ht="15.75" customHeight="1">
      <c r="S903" s="2"/>
      <c r="Z903" s="6"/>
      <c r="AA903" s="6"/>
      <c r="AC903" s="6"/>
    </row>
    <row r="904" spans="19:29" ht="15.75" customHeight="1">
      <c r="S904" s="2"/>
      <c r="Z904" s="6"/>
      <c r="AA904" s="6"/>
      <c r="AC904" s="6"/>
    </row>
    <row r="905" spans="19:29" ht="15.75" customHeight="1">
      <c r="S905" s="2"/>
      <c r="Z905" s="6"/>
      <c r="AA905" s="6"/>
      <c r="AC905" s="6"/>
    </row>
    <row r="906" spans="19:29" ht="15.75" customHeight="1">
      <c r="S906" s="2"/>
      <c r="Z906" s="6"/>
      <c r="AA906" s="6"/>
      <c r="AC906" s="6"/>
    </row>
    <row r="907" spans="19:29" ht="15.75" customHeight="1">
      <c r="S907" s="2"/>
      <c r="Z907" s="6"/>
      <c r="AA907" s="6"/>
      <c r="AC907" s="6"/>
    </row>
    <row r="908" spans="19:29" ht="15.75" customHeight="1">
      <c r="S908" s="2"/>
      <c r="Z908" s="6"/>
      <c r="AA908" s="6"/>
      <c r="AC908" s="6"/>
    </row>
    <row r="909" spans="19:29" ht="15.75" customHeight="1">
      <c r="S909" s="2"/>
      <c r="Z909" s="6"/>
      <c r="AA909" s="6"/>
      <c r="AC909" s="6"/>
    </row>
    <row r="910" spans="19:29" ht="15.75" customHeight="1">
      <c r="S910" s="2"/>
      <c r="Z910" s="6"/>
      <c r="AA910" s="6"/>
      <c r="AC910" s="6"/>
    </row>
    <row r="911" spans="19:29" ht="15.75" customHeight="1">
      <c r="S911" s="2"/>
      <c r="Z911" s="6"/>
      <c r="AA911" s="6"/>
      <c r="AC911" s="6"/>
    </row>
    <row r="912" spans="19:29" ht="15.75" customHeight="1">
      <c r="S912" s="2"/>
      <c r="Z912" s="6"/>
      <c r="AA912" s="6"/>
      <c r="AC912" s="6"/>
    </row>
    <row r="913" spans="19:29" ht="15.75" customHeight="1">
      <c r="S913" s="2"/>
      <c r="Z913" s="6"/>
      <c r="AA913" s="6"/>
      <c r="AC913" s="6"/>
    </row>
    <row r="914" spans="19:29" ht="15.75" customHeight="1">
      <c r="S914" s="2"/>
      <c r="Z914" s="6"/>
      <c r="AA914" s="6"/>
      <c r="AC914" s="6"/>
    </row>
    <row r="915" spans="19:29" ht="15.75" customHeight="1">
      <c r="S915" s="2"/>
      <c r="Z915" s="6"/>
      <c r="AA915" s="6"/>
      <c r="AC915" s="6"/>
    </row>
    <row r="916" spans="19:29" ht="15.75" customHeight="1">
      <c r="S916" s="2"/>
      <c r="Z916" s="6"/>
      <c r="AA916" s="6"/>
      <c r="AC916" s="6"/>
    </row>
    <row r="917" spans="19:29" ht="15.75" customHeight="1">
      <c r="S917" s="2"/>
      <c r="Z917" s="6"/>
      <c r="AA917" s="6"/>
      <c r="AC917" s="6"/>
    </row>
    <row r="918" spans="19:29" ht="15.75" customHeight="1">
      <c r="S918" s="2"/>
      <c r="Z918" s="6"/>
      <c r="AA918" s="6"/>
      <c r="AC918" s="6"/>
    </row>
    <row r="919" spans="19:29" ht="15.75" customHeight="1">
      <c r="S919" s="2"/>
      <c r="Z919" s="6"/>
      <c r="AA919" s="6"/>
      <c r="AC919" s="6"/>
    </row>
    <row r="920" spans="19:29" ht="15.75" customHeight="1">
      <c r="S920" s="2"/>
      <c r="Z920" s="6"/>
      <c r="AA920" s="6"/>
      <c r="AC920" s="6"/>
    </row>
    <row r="921" spans="19:29" ht="15.75" customHeight="1">
      <c r="S921" s="2"/>
      <c r="Z921" s="6"/>
      <c r="AA921" s="6"/>
      <c r="AC921" s="6"/>
    </row>
    <row r="922" spans="19:29" ht="15.75" customHeight="1">
      <c r="S922" s="2"/>
      <c r="Z922" s="6"/>
      <c r="AA922" s="6"/>
      <c r="AC922" s="6"/>
    </row>
    <row r="923" spans="19:29" ht="15.75" customHeight="1">
      <c r="S923" s="2"/>
      <c r="Z923" s="6"/>
      <c r="AA923" s="6"/>
      <c r="AC923" s="6"/>
    </row>
    <row r="924" spans="19:29" ht="15.75" customHeight="1">
      <c r="S924" s="2"/>
      <c r="Z924" s="6"/>
      <c r="AA924" s="6"/>
      <c r="AC924" s="6"/>
    </row>
    <row r="925" spans="19:29" ht="15.75" customHeight="1">
      <c r="S925" s="2"/>
      <c r="Z925" s="6"/>
      <c r="AA925" s="6"/>
      <c r="AC925" s="6"/>
    </row>
    <row r="926" spans="19:29" ht="15.75" customHeight="1">
      <c r="S926" s="2"/>
      <c r="Z926" s="6"/>
      <c r="AA926" s="6"/>
      <c r="AC926" s="6"/>
    </row>
    <row r="927" spans="19:29" ht="15.75" customHeight="1">
      <c r="S927" s="2"/>
      <c r="Z927" s="6"/>
      <c r="AA927" s="6"/>
      <c r="AC927" s="6"/>
    </row>
    <row r="928" spans="19:29" ht="15.75" customHeight="1">
      <c r="S928" s="2"/>
      <c r="Z928" s="6"/>
      <c r="AA928" s="6"/>
      <c r="AC928" s="6"/>
    </row>
    <row r="929" spans="19:29" ht="15.75" customHeight="1">
      <c r="S929" s="2"/>
      <c r="Z929" s="6"/>
      <c r="AA929" s="6"/>
      <c r="AC929" s="6"/>
    </row>
    <row r="930" spans="19:29" ht="15.75" customHeight="1">
      <c r="S930" s="2"/>
      <c r="Z930" s="6"/>
      <c r="AA930" s="6"/>
      <c r="AC930" s="6"/>
    </row>
    <row r="931" spans="19:29" ht="15.75" customHeight="1">
      <c r="S931" s="2"/>
      <c r="Z931" s="6"/>
      <c r="AA931" s="6"/>
      <c r="AC931" s="6"/>
    </row>
    <row r="932" spans="19:29" ht="15.75" customHeight="1">
      <c r="S932" s="2"/>
      <c r="Z932" s="6"/>
      <c r="AA932" s="6"/>
      <c r="AC932" s="6"/>
    </row>
    <row r="933" spans="19:29" ht="15.75" customHeight="1">
      <c r="S933" s="2"/>
      <c r="Z933" s="6"/>
      <c r="AA933" s="6"/>
      <c r="AC933" s="6"/>
    </row>
    <row r="934" spans="19:29" ht="15.75" customHeight="1">
      <c r="S934" s="2"/>
      <c r="Z934" s="6"/>
      <c r="AA934" s="6"/>
      <c r="AC934" s="6"/>
    </row>
    <row r="935" spans="19:29" ht="15.75" customHeight="1">
      <c r="S935" s="2"/>
      <c r="Z935" s="6"/>
      <c r="AA935" s="6"/>
      <c r="AC935" s="6"/>
    </row>
    <row r="936" spans="19:29" ht="15.75" customHeight="1">
      <c r="S936" s="2"/>
      <c r="Z936" s="6"/>
      <c r="AA936" s="6"/>
      <c r="AC936" s="6"/>
    </row>
    <row r="937" spans="19:29" ht="15.75" customHeight="1">
      <c r="S937" s="2"/>
      <c r="Z937" s="6"/>
      <c r="AA937" s="6"/>
      <c r="AC937" s="6"/>
    </row>
    <row r="938" spans="19:29" ht="15.75" customHeight="1">
      <c r="S938" s="2"/>
      <c r="Z938" s="6"/>
      <c r="AA938" s="6"/>
      <c r="AC938" s="6"/>
    </row>
    <row r="939" spans="19:29" ht="15.75" customHeight="1">
      <c r="S939" s="2"/>
      <c r="Z939" s="6"/>
      <c r="AA939" s="6"/>
      <c r="AC939" s="6"/>
    </row>
    <row r="940" spans="19:29" ht="15.75" customHeight="1">
      <c r="S940" s="2"/>
      <c r="Z940" s="6"/>
      <c r="AA940" s="6"/>
      <c r="AC940" s="6"/>
    </row>
    <row r="941" spans="19:29" ht="15.75" customHeight="1">
      <c r="S941" s="2"/>
      <c r="Z941" s="6"/>
      <c r="AA941" s="6"/>
      <c r="AC941" s="6"/>
    </row>
    <row r="942" spans="19:29" ht="15.75" customHeight="1">
      <c r="S942" s="2"/>
      <c r="Z942" s="6"/>
      <c r="AA942" s="6"/>
      <c r="AC942" s="6"/>
    </row>
    <row r="943" spans="19:29" ht="15.75" customHeight="1">
      <c r="S943" s="2"/>
      <c r="Z943" s="6"/>
      <c r="AA943" s="6"/>
      <c r="AC943" s="6"/>
    </row>
    <row r="944" spans="19:29" ht="15.75" customHeight="1">
      <c r="S944" s="2"/>
      <c r="Z944" s="6"/>
      <c r="AA944" s="6"/>
      <c r="AC944" s="6"/>
    </row>
    <row r="945" spans="19:29" ht="15.75" customHeight="1">
      <c r="S945" s="2"/>
      <c r="Z945" s="6"/>
      <c r="AA945" s="6"/>
      <c r="AC945" s="6"/>
    </row>
    <row r="946" spans="19:29" ht="15.75" customHeight="1">
      <c r="S946" s="2"/>
      <c r="Z946" s="6"/>
      <c r="AA946" s="6"/>
      <c r="AC946" s="6"/>
    </row>
    <row r="947" spans="19:29" ht="15.75" customHeight="1">
      <c r="S947" s="2"/>
      <c r="Z947" s="6"/>
      <c r="AA947" s="6"/>
      <c r="AC947" s="6"/>
    </row>
    <row r="948" spans="19:29" ht="15.75" customHeight="1">
      <c r="S948" s="2"/>
      <c r="Z948" s="6"/>
      <c r="AA948" s="6"/>
      <c r="AC948" s="6"/>
    </row>
    <row r="949" spans="19:29" ht="15.75" customHeight="1">
      <c r="S949" s="2"/>
      <c r="Z949" s="6"/>
      <c r="AA949" s="6"/>
      <c r="AC949" s="6"/>
    </row>
    <row r="950" spans="19:29" ht="15.75" customHeight="1">
      <c r="S950" s="2"/>
      <c r="Z950" s="6"/>
      <c r="AA950" s="6"/>
      <c r="AC950" s="6"/>
    </row>
    <row r="951" spans="19:29" ht="15.75" customHeight="1">
      <c r="S951" s="2"/>
      <c r="Z951" s="6"/>
      <c r="AA951" s="6"/>
      <c r="AC951" s="6"/>
    </row>
    <row r="952" spans="19:29" ht="15.75" customHeight="1">
      <c r="S952" s="2"/>
      <c r="Z952" s="6"/>
      <c r="AA952" s="6"/>
      <c r="AC952" s="6"/>
    </row>
    <row r="953" spans="19:29" ht="15.75" customHeight="1">
      <c r="S953" s="2"/>
      <c r="Z953" s="6"/>
      <c r="AA953" s="6"/>
      <c r="AC953" s="6"/>
    </row>
    <row r="954" spans="19:29" ht="15.75" customHeight="1">
      <c r="S954" s="2"/>
      <c r="Z954" s="6"/>
      <c r="AA954" s="6"/>
      <c r="AC954" s="6"/>
    </row>
    <row r="955" spans="19:29" ht="15.75" customHeight="1">
      <c r="S955" s="2"/>
      <c r="Z955" s="6"/>
      <c r="AA955" s="6"/>
      <c r="AC955" s="6"/>
    </row>
    <row r="956" spans="19:29" ht="15.75" customHeight="1">
      <c r="S956" s="2"/>
      <c r="Z956" s="6"/>
      <c r="AA956" s="6"/>
      <c r="AC956" s="6"/>
    </row>
    <row r="957" spans="19:29" ht="15.75" customHeight="1">
      <c r="S957" s="2"/>
      <c r="Z957" s="6"/>
      <c r="AA957" s="6"/>
      <c r="AC957" s="6"/>
    </row>
    <row r="958" spans="19:29" ht="15.75" customHeight="1">
      <c r="S958" s="2"/>
      <c r="Z958" s="6"/>
      <c r="AA958" s="6"/>
      <c r="AC958" s="6"/>
    </row>
    <row r="959" spans="19:29" ht="15.75" customHeight="1">
      <c r="S959" s="2"/>
      <c r="Z959" s="6"/>
      <c r="AA959" s="6"/>
      <c r="AC959" s="6"/>
    </row>
    <row r="960" spans="19:29" ht="15.75" customHeight="1">
      <c r="S960" s="2"/>
      <c r="Z960" s="6"/>
      <c r="AA960" s="6"/>
      <c r="AC960" s="6"/>
    </row>
    <row r="961" spans="19:29" ht="15.75" customHeight="1">
      <c r="S961" s="2"/>
      <c r="Z961" s="6"/>
      <c r="AA961" s="6"/>
      <c r="AC961" s="6"/>
    </row>
    <row r="962" spans="19:29" ht="15.75" customHeight="1">
      <c r="S962" s="2"/>
      <c r="Z962" s="6"/>
      <c r="AA962" s="6"/>
      <c r="AC962" s="6"/>
    </row>
    <row r="963" spans="19:29" ht="15.75" customHeight="1">
      <c r="S963" s="2"/>
      <c r="Z963" s="6"/>
      <c r="AA963" s="6"/>
      <c r="AC963" s="6"/>
    </row>
    <row r="964" spans="19:29" ht="15.75" customHeight="1">
      <c r="S964" s="2"/>
      <c r="Z964" s="6"/>
      <c r="AA964" s="6"/>
      <c r="AC964" s="6"/>
    </row>
    <row r="965" spans="19:29" ht="15.75" customHeight="1">
      <c r="S965" s="2"/>
      <c r="Z965" s="6"/>
      <c r="AA965" s="6"/>
      <c r="AC965" s="6"/>
    </row>
    <row r="966" spans="19:29" ht="15.75" customHeight="1">
      <c r="S966" s="2"/>
      <c r="Z966" s="6"/>
      <c r="AA966" s="6"/>
      <c r="AC966" s="6"/>
    </row>
    <row r="967" spans="19:29" ht="15.75" customHeight="1">
      <c r="S967" s="2"/>
      <c r="Z967" s="6"/>
      <c r="AA967" s="6"/>
      <c r="AC967" s="6"/>
    </row>
    <row r="968" spans="19:29" ht="15.75" customHeight="1">
      <c r="S968" s="2"/>
      <c r="Z968" s="6"/>
      <c r="AA968" s="6"/>
      <c r="AC968" s="6"/>
    </row>
    <row r="969" spans="19:29" ht="15.75" customHeight="1">
      <c r="S969" s="2"/>
      <c r="Z969" s="6"/>
      <c r="AA969" s="6"/>
      <c r="AC969" s="6"/>
    </row>
    <row r="970" spans="19:29" ht="15.75" customHeight="1">
      <c r="S970" s="2"/>
      <c r="Z970" s="6"/>
      <c r="AA970" s="6"/>
      <c r="AC970" s="6"/>
    </row>
    <row r="971" spans="19:29" ht="15.75" customHeight="1">
      <c r="S971" s="2"/>
      <c r="Z971" s="6"/>
      <c r="AA971" s="6"/>
      <c r="AC971" s="6"/>
    </row>
    <row r="972" spans="19:29" ht="15.75" customHeight="1">
      <c r="S972" s="2"/>
      <c r="Z972" s="6"/>
      <c r="AA972" s="6"/>
      <c r="AC972" s="6"/>
    </row>
    <row r="973" spans="19:29" ht="15.75" customHeight="1">
      <c r="S973" s="2"/>
      <c r="Z973" s="6"/>
      <c r="AA973" s="6"/>
      <c r="AC973" s="6"/>
    </row>
    <row r="974" spans="19:29" ht="15.75" customHeight="1">
      <c r="S974" s="2"/>
      <c r="Z974" s="6"/>
      <c r="AA974" s="6"/>
      <c r="AC974" s="6"/>
    </row>
    <row r="975" spans="19:29" ht="15.75" customHeight="1">
      <c r="S975" s="2"/>
      <c r="Z975" s="6"/>
      <c r="AA975" s="6"/>
      <c r="AC975" s="6"/>
    </row>
    <row r="976" spans="19:29" ht="15.75" customHeight="1">
      <c r="S976" s="2"/>
      <c r="Z976" s="6"/>
      <c r="AA976" s="6"/>
      <c r="AC976" s="6"/>
    </row>
    <row r="977" spans="19:29" ht="15.75" customHeight="1">
      <c r="S977" s="2"/>
      <c r="Z977" s="6"/>
      <c r="AA977" s="6"/>
      <c r="AC977" s="6"/>
    </row>
    <row r="978" spans="19:29" ht="15.75" customHeight="1">
      <c r="S978" s="2"/>
      <c r="Z978" s="6"/>
      <c r="AA978" s="6"/>
      <c r="AC978" s="6"/>
    </row>
    <row r="979" spans="19:29" ht="15.75" customHeight="1">
      <c r="S979" s="2"/>
      <c r="Z979" s="6"/>
      <c r="AA979" s="6"/>
      <c r="AC979" s="6"/>
    </row>
    <row r="980" spans="19:29" ht="15.75" customHeight="1">
      <c r="S980" s="2"/>
      <c r="Z980" s="6"/>
      <c r="AA980" s="6"/>
      <c r="AC980" s="6"/>
    </row>
    <row r="981" spans="19:29" ht="15.75" customHeight="1">
      <c r="S981" s="2"/>
      <c r="Z981" s="6"/>
      <c r="AA981" s="6"/>
      <c r="AC981" s="6"/>
    </row>
    <row r="982" spans="19:29" ht="15.75" customHeight="1">
      <c r="S982" s="2"/>
      <c r="Z982" s="6"/>
      <c r="AA982" s="6"/>
      <c r="AC982" s="6"/>
    </row>
    <row r="983" spans="19:29" ht="15.75" customHeight="1">
      <c r="S983" s="2"/>
      <c r="Z983" s="6"/>
      <c r="AA983" s="6"/>
      <c r="AC983" s="6"/>
    </row>
    <row r="984" spans="19:29" ht="15.75" customHeight="1">
      <c r="S984" s="2"/>
      <c r="Z984" s="6"/>
      <c r="AA984" s="6"/>
      <c r="AC984" s="6"/>
    </row>
    <row r="985" spans="19:29" ht="15.75" customHeight="1">
      <c r="S985" s="2"/>
      <c r="Z985" s="6"/>
      <c r="AA985" s="6"/>
      <c r="AC985" s="6"/>
    </row>
    <row r="986" spans="19:29" ht="15.75" customHeight="1">
      <c r="S986" s="2"/>
      <c r="Z986" s="6"/>
      <c r="AA986" s="6"/>
      <c r="AC986" s="6"/>
    </row>
    <row r="987" spans="19:29" ht="15.75" customHeight="1">
      <c r="S987" s="2"/>
      <c r="Z987" s="6"/>
      <c r="AA987" s="6"/>
      <c r="AC987" s="6"/>
    </row>
    <row r="988" spans="19:29" ht="15.75" customHeight="1">
      <c r="S988" s="2"/>
      <c r="Z988" s="6"/>
      <c r="AA988" s="6"/>
      <c r="AC988" s="6"/>
    </row>
    <row r="989" spans="19:29" ht="15.75" customHeight="1">
      <c r="S989" s="2"/>
      <c r="Z989" s="6"/>
      <c r="AA989" s="6"/>
      <c r="AC989" s="6"/>
    </row>
    <row r="990" spans="19:29" ht="15.75" customHeight="1">
      <c r="S990" s="2"/>
      <c r="Z990" s="6"/>
      <c r="AA990" s="6"/>
      <c r="AC990" s="6"/>
    </row>
    <row r="991" spans="19:29" ht="15.75" customHeight="1">
      <c r="S991" s="2"/>
      <c r="Z991" s="6"/>
      <c r="AA991" s="6"/>
      <c r="AC991" s="6"/>
    </row>
    <row r="992" spans="19:29" ht="15.75" customHeight="1">
      <c r="S992" s="2"/>
      <c r="Z992" s="6"/>
      <c r="AA992" s="6"/>
      <c r="AC992" s="6"/>
    </row>
    <row r="993" spans="6:29" ht="15.75" customHeight="1">
      <c r="S993" s="2"/>
      <c r="Z993" s="6"/>
      <c r="AA993" s="6"/>
      <c r="AC993" s="6"/>
    </row>
    <row r="994" spans="6:29" ht="15.75" customHeight="1">
      <c r="S994" s="2"/>
      <c r="Z994" s="6"/>
      <c r="AA994" s="6"/>
      <c r="AC994" s="6"/>
    </row>
    <row r="995" spans="6:29" ht="15.75" customHeight="1">
      <c r="S995" s="2"/>
      <c r="Z995" s="6"/>
      <c r="AA995" s="6"/>
      <c r="AC995" s="6"/>
    </row>
    <row r="996" spans="6:29" ht="15.75" customHeight="1">
      <c r="S996" s="2"/>
      <c r="Z996" s="6"/>
      <c r="AA996" s="6"/>
      <c r="AC996" s="6"/>
    </row>
    <row r="997" spans="6:29" ht="15.75" customHeight="1">
      <c r="S997" s="2"/>
      <c r="Z997" s="6"/>
      <c r="AA997" s="6"/>
      <c r="AC997" s="6"/>
    </row>
    <row r="998" spans="6:29" ht="15.75" customHeight="1">
      <c r="S998" s="2"/>
      <c r="Z998" s="6"/>
      <c r="AA998" s="6"/>
      <c r="AC998" s="6"/>
    </row>
    <row r="999" spans="6:29" ht="15.75" customHeight="1">
      <c r="S999" s="2"/>
      <c r="Z999" s="6"/>
      <c r="AA999" s="6"/>
      <c r="AC999" s="6"/>
    </row>
    <row r="1000" spans="6:29" ht="15.75" customHeight="1">
      <c r="F1000" s="6"/>
      <c r="G1000" s="6"/>
      <c r="H1000" s="6"/>
      <c r="I1000" s="6"/>
      <c r="J1000" s="6"/>
      <c r="K1000" s="6"/>
      <c r="M1000" s="2"/>
      <c r="O1000" s="54"/>
      <c r="P1000" s="55"/>
      <c r="Q1000" s="54"/>
      <c r="R1000" s="54"/>
      <c r="S1000" s="2"/>
      <c r="Z1000" s="6"/>
      <c r="AA1000" s="6"/>
      <c r="AC1000" s="6"/>
    </row>
    <row r="1001" spans="6:29" ht="15.75" customHeight="1">
      <c r="F1001" s="6"/>
      <c r="G1001" s="6"/>
      <c r="H1001" s="6"/>
      <c r="I1001" s="6"/>
      <c r="J1001" s="6"/>
      <c r="K1001" s="6"/>
      <c r="M1001" s="2"/>
      <c r="O1001" s="54"/>
      <c r="P1001" s="55"/>
      <c r="Q1001" s="54"/>
      <c r="R1001" s="54"/>
      <c r="S1001" s="2"/>
      <c r="Z1001" s="6"/>
      <c r="AA1001" s="6"/>
      <c r="AC1001" s="6"/>
    </row>
    <row r="1002" spans="6:29" ht="15.75" customHeight="1">
      <c r="F1002" s="6"/>
      <c r="G1002" s="6"/>
      <c r="H1002" s="6"/>
      <c r="I1002" s="6"/>
      <c r="J1002" s="6"/>
      <c r="K1002" s="6"/>
      <c r="M1002" s="2"/>
      <c r="O1002" s="54"/>
      <c r="P1002" s="55"/>
      <c r="Q1002" s="54"/>
      <c r="R1002" s="54"/>
      <c r="S1002" s="2"/>
      <c r="Z1002" s="6"/>
      <c r="AA1002" s="6"/>
      <c r="AC1002" s="6"/>
    </row>
    <row r="1003" spans="6:29" ht="15.75" customHeight="1">
      <c r="F1003" s="6"/>
      <c r="G1003" s="6"/>
      <c r="H1003" s="6"/>
      <c r="I1003" s="6"/>
      <c r="J1003" s="6"/>
      <c r="K1003" s="6"/>
      <c r="M1003" s="2"/>
      <c r="O1003" s="54"/>
      <c r="P1003" s="55"/>
      <c r="Q1003" s="54"/>
      <c r="R1003" s="54"/>
      <c r="S1003" s="2"/>
      <c r="Z1003" s="6"/>
      <c r="AA1003" s="6"/>
      <c r="AC1003" s="6"/>
    </row>
    <row r="1004" spans="6:29" ht="15.75" customHeight="1">
      <c r="F1004" s="6"/>
      <c r="G1004" s="6"/>
      <c r="H1004" s="6"/>
      <c r="I1004" s="6"/>
      <c r="J1004" s="6"/>
      <c r="K1004" s="6"/>
      <c r="M1004" s="2"/>
      <c r="O1004" s="54"/>
      <c r="P1004" s="55"/>
      <c r="Q1004" s="54"/>
      <c r="R1004" s="54"/>
      <c r="S1004" s="2"/>
      <c r="Z1004" s="6"/>
      <c r="AA1004" s="6"/>
      <c r="AC1004" s="6"/>
    </row>
    <row r="1005" spans="6:29" ht="15.75" customHeight="1">
      <c r="F1005" s="6"/>
      <c r="G1005" s="6"/>
      <c r="H1005" s="6"/>
      <c r="I1005" s="6"/>
      <c r="J1005" s="6"/>
      <c r="K1005" s="6"/>
      <c r="M1005" s="2"/>
      <c r="O1005" s="54"/>
      <c r="P1005" s="55"/>
      <c r="Q1005" s="54"/>
      <c r="R1005" s="54"/>
      <c r="S1005" s="2"/>
      <c r="Z1005" s="6"/>
      <c r="AA1005" s="6"/>
      <c r="AC1005" s="6"/>
    </row>
    <row r="1006" spans="6:29" ht="15.75" customHeight="1">
      <c r="F1006" s="6"/>
      <c r="G1006" s="6"/>
      <c r="H1006" s="6"/>
      <c r="I1006" s="6"/>
      <c r="J1006" s="6"/>
      <c r="K1006" s="6"/>
      <c r="M1006" s="2"/>
      <c r="O1006" s="54"/>
      <c r="P1006" s="55"/>
      <c r="Q1006" s="54"/>
      <c r="R1006" s="54"/>
      <c r="S1006" s="2"/>
      <c r="Z1006" s="6"/>
      <c r="AA1006" s="6"/>
      <c r="AC1006" s="6"/>
    </row>
    <row r="1007" spans="6:29" ht="15.75" customHeight="1">
      <c r="F1007" s="6"/>
      <c r="G1007" s="6"/>
      <c r="H1007" s="6"/>
      <c r="I1007" s="6"/>
      <c r="J1007" s="6"/>
      <c r="K1007" s="6"/>
      <c r="M1007" s="2"/>
      <c r="O1007" s="54"/>
      <c r="P1007" s="55"/>
      <c r="Q1007" s="54"/>
      <c r="R1007" s="54"/>
      <c r="S1007" s="2"/>
      <c r="Z1007" s="6"/>
      <c r="AA1007" s="6"/>
      <c r="AC1007" s="6"/>
    </row>
    <row r="1008" spans="6:29" ht="15.75" customHeight="1">
      <c r="F1008" s="6"/>
      <c r="G1008" s="6"/>
      <c r="H1008" s="6"/>
      <c r="I1008" s="6"/>
      <c r="J1008" s="6"/>
      <c r="K1008" s="6"/>
      <c r="M1008" s="2"/>
      <c r="O1008" s="54"/>
      <c r="P1008" s="55"/>
      <c r="Q1008" s="54"/>
      <c r="R1008" s="54"/>
      <c r="S1008" s="2"/>
      <c r="Z1008" s="6"/>
      <c r="AA1008" s="6"/>
      <c r="AC1008" s="6"/>
    </row>
    <row r="1009" spans="6:29" ht="15.75" customHeight="1">
      <c r="F1009" s="6"/>
      <c r="G1009" s="6"/>
      <c r="H1009" s="6"/>
      <c r="I1009" s="6"/>
      <c r="J1009" s="6"/>
      <c r="K1009" s="6"/>
      <c r="M1009" s="2"/>
      <c r="O1009" s="54"/>
      <c r="P1009" s="55"/>
      <c r="Q1009" s="54"/>
      <c r="R1009" s="54"/>
      <c r="S1009" s="2"/>
      <c r="Z1009" s="6"/>
      <c r="AA1009" s="6"/>
      <c r="AC1009" s="6"/>
    </row>
    <row r="1010" spans="6:29" ht="15.75" customHeight="1">
      <c r="F1010" s="6"/>
      <c r="G1010" s="6"/>
      <c r="H1010" s="6"/>
      <c r="I1010" s="6"/>
      <c r="J1010" s="6"/>
      <c r="K1010" s="6"/>
      <c r="M1010" s="2"/>
      <c r="O1010" s="54"/>
      <c r="P1010" s="55"/>
      <c r="Q1010" s="54"/>
      <c r="R1010" s="54"/>
      <c r="S1010" s="2"/>
      <c r="Z1010" s="6"/>
      <c r="AA1010" s="6"/>
      <c r="AC1010" s="6"/>
    </row>
    <row r="1011" spans="6:29" ht="15.75" customHeight="1">
      <c r="F1011" s="6"/>
      <c r="G1011" s="6"/>
      <c r="H1011" s="6"/>
      <c r="I1011" s="6"/>
      <c r="J1011" s="6"/>
      <c r="K1011" s="6"/>
      <c r="M1011" s="2"/>
      <c r="O1011" s="54"/>
      <c r="P1011" s="55"/>
      <c r="Q1011" s="54"/>
      <c r="R1011" s="54"/>
      <c r="S1011" s="2"/>
      <c r="Z1011" s="6"/>
      <c r="AA1011" s="6"/>
      <c r="AC1011" s="6"/>
    </row>
    <row r="1012" spans="6:29" ht="15.75" customHeight="1">
      <c r="F1012" s="6"/>
      <c r="G1012" s="6"/>
      <c r="H1012" s="6"/>
      <c r="I1012" s="6"/>
      <c r="J1012" s="6"/>
      <c r="K1012" s="6"/>
      <c r="M1012" s="2"/>
      <c r="O1012" s="54"/>
      <c r="P1012" s="55"/>
      <c r="Q1012" s="54"/>
      <c r="R1012" s="54"/>
      <c r="S1012" s="2"/>
      <c r="Z1012" s="6"/>
      <c r="AA1012" s="6"/>
      <c r="AC1012" s="6"/>
    </row>
    <row r="1013" spans="6:29" ht="15.75" customHeight="1">
      <c r="F1013" s="6"/>
      <c r="G1013" s="6"/>
      <c r="H1013" s="6"/>
      <c r="I1013" s="6"/>
      <c r="J1013" s="6"/>
      <c r="K1013" s="6"/>
      <c r="M1013" s="2"/>
      <c r="O1013" s="54"/>
      <c r="P1013" s="55"/>
      <c r="Q1013" s="54"/>
      <c r="R1013" s="54"/>
      <c r="S1013" s="2"/>
      <c r="Z1013" s="6"/>
      <c r="AA1013" s="6"/>
      <c r="AC1013" s="6"/>
    </row>
    <row r="1014" spans="6:29" ht="15.75" customHeight="1">
      <c r="F1014" s="6"/>
      <c r="G1014" s="6"/>
      <c r="H1014" s="6"/>
      <c r="I1014" s="6"/>
      <c r="J1014" s="6"/>
      <c r="K1014" s="6"/>
      <c r="M1014" s="2"/>
      <c r="O1014" s="54"/>
      <c r="P1014" s="55"/>
      <c r="Q1014" s="54"/>
      <c r="R1014" s="54"/>
      <c r="S1014" s="2"/>
      <c r="Z1014" s="6"/>
      <c r="AA1014" s="6"/>
      <c r="AC1014" s="6"/>
    </row>
    <row r="1015" spans="6:29" ht="15.75" customHeight="1">
      <c r="F1015" s="6"/>
      <c r="G1015" s="6"/>
      <c r="H1015" s="6"/>
      <c r="I1015" s="6"/>
      <c r="J1015" s="6"/>
      <c r="K1015" s="6"/>
      <c r="M1015" s="2"/>
      <c r="O1015" s="54"/>
      <c r="P1015" s="55"/>
      <c r="Q1015" s="54"/>
      <c r="R1015" s="54"/>
      <c r="S1015" s="2"/>
      <c r="Z1015" s="6"/>
      <c r="AA1015" s="6"/>
      <c r="AC1015" s="6"/>
    </row>
    <row r="1016" spans="6:29" ht="15.75" customHeight="1">
      <c r="F1016" s="6"/>
      <c r="G1016" s="6"/>
      <c r="H1016" s="6"/>
      <c r="I1016" s="6"/>
      <c r="J1016" s="6"/>
      <c r="K1016" s="6"/>
      <c r="M1016" s="2"/>
      <c r="O1016" s="54"/>
      <c r="P1016" s="55"/>
      <c r="Q1016" s="54"/>
      <c r="R1016" s="54"/>
      <c r="S1016" s="2"/>
      <c r="Z1016" s="6"/>
      <c r="AA1016" s="6"/>
      <c r="AC1016" s="6"/>
    </row>
    <row r="1017" spans="6:29" ht="15.75" customHeight="1">
      <c r="F1017" s="6"/>
      <c r="G1017" s="6"/>
      <c r="H1017" s="6"/>
      <c r="I1017" s="6"/>
      <c r="J1017" s="6"/>
      <c r="K1017" s="6"/>
      <c r="M1017" s="2"/>
      <c r="O1017" s="54"/>
      <c r="P1017" s="55"/>
      <c r="Q1017" s="54"/>
      <c r="R1017" s="54"/>
      <c r="S1017" s="2"/>
      <c r="Z1017" s="6"/>
      <c r="AA1017" s="6"/>
      <c r="AC1017" s="6"/>
    </row>
    <row r="1018" spans="6:29" ht="15.75" customHeight="1">
      <c r="F1018" s="6"/>
      <c r="G1018" s="6"/>
      <c r="H1018" s="6"/>
      <c r="I1018" s="6"/>
      <c r="J1018" s="6"/>
      <c r="K1018" s="6"/>
      <c r="M1018" s="2"/>
      <c r="O1018" s="54"/>
      <c r="P1018" s="55"/>
      <c r="Q1018" s="54"/>
      <c r="R1018" s="54"/>
      <c r="S1018" s="2"/>
      <c r="Z1018" s="6"/>
      <c r="AA1018" s="6"/>
      <c r="AC1018" s="6"/>
    </row>
    <row r="1019" spans="6:29" ht="15.75" customHeight="1">
      <c r="F1019" s="6"/>
      <c r="G1019" s="6"/>
      <c r="H1019" s="6"/>
      <c r="I1019" s="6"/>
      <c r="J1019" s="6"/>
      <c r="K1019" s="6"/>
      <c r="M1019" s="2"/>
      <c r="O1019" s="54"/>
      <c r="P1019" s="55"/>
      <c r="Q1019" s="54"/>
      <c r="R1019" s="54"/>
      <c r="S1019" s="2"/>
      <c r="Z1019" s="6"/>
      <c r="AA1019" s="6"/>
      <c r="AC1019" s="6"/>
    </row>
    <row r="1020" spans="6:29" ht="15.75" customHeight="1">
      <c r="F1020" s="6"/>
      <c r="G1020" s="6"/>
      <c r="H1020" s="6"/>
      <c r="I1020" s="6"/>
      <c r="J1020" s="6"/>
      <c r="K1020" s="6"/>
      <c r="M1020" s="2"/>
      <c r="O1020" s="54"/>
      <c r="P1020" s="55"/>
      <c r="Q1020" s="54"/>
      <c r="R1020" s="54"/>
      <c r="S1020" s="2"/>
      <c r="Z1020" s="6"/>
      <c r="AA1020" s="6"/>
      <c r="AC1020" s="6"/>
    </row>
    <row r="1021" spans="6:29" ht="15.75" customHeight="1">
      <c r="F1021" s="6"/>
      <c r="G1021" s="6"/>
      <c r="H1021" s="6"/>
      <c r="I1021" s="6"/>
      <c r="J1021" s="6"/>
      <c r="K1021" s="6"/>
      <c r="M1021" s="2"/>
      <c r="O1021" s="54"/>
      <c r="P1021" s="55"/>
      <c r="Q1021" s="54"/>
      <c r="R1021" s="54"/>
      <c r="S1021" s="2"/>
      <c r="Z1021" s="6"/>
      <c r="AA1021" s="6"/>
      <c r="AC1021" s="6"/>
    </row>
    <row r="1022" spans="6:29" ht="15.75" customHeight="1">
      <c r="F1022" s="6"/>
      <c r="G1022" s="6"/>
      <c r="H1022" s="6"/>
      <c r="I1022" s="6"/>
      <c r="J1022" s="6"/>
      <c r="K1022" s="6"/>
      <c r="M1022" s="2"/>
      <c r="O1022" s="54"/>
      <c r="P1022" s="55"/>
      <c r="Q1022" s="54"/>
      <c r="R1022" s="54"/>
      <c r="S1022" s="2"/>
      <c r="Z1022" s="6"/>
      <c r="AA1022" s="6"/>
      <c r="AC1022" s="6"/>
    </row>
    <row r="1023" spans="6:29" ht="15.75" customHeight="1">
      <c r="F1023" s="6"/>
      <c r="G1023" s="6"/>
      <c r="H1023" s="6"/>
      <c r="I1023" s="6"/>
      <c r="J1023" s="6"/>
      <c r="K1023" s="6"/>
      <c r="M1023" s="2"/>
      <c r="O1023" s="54"/>
      <c r="P1023" s="55"/>
      <c r="Q1023" s="54"/>
      <c r="R1023" s="54"/>
      <c r="S1023" s="2"/>
      <c r="Z1023" s="6"/>
      <c r="AA1023" s="6"/>
      <c r="AC1023" s="6"/>
    </row>
    <row r="1024" spans="6:29" ht="15.75" customHeight="1">
      <c r="F1024" s="6"/>
      <c r="G1024" s="6"/>
      <c r="H1024" s="6"/>
      <c r="I1024" s="6"/>
      <c r="J1024" s="6"/>
      <c r="K1024" s="6"/>
      <c r="M1024" s="2"/>
      <c r="O1024" s="54"/>
      <c r="P1024" s="55"/>
      <c r="Q1024" s="54"/>
      <c r="R1024" s="54"/>
      <c r="S1024" s="2"/>
      <c r="Z1024" s="6"/>
      <c r="AA1024" s="6"/>
      <c r="AC1024" s="6"/>
    </row>
    <row r="1025" spans="6:29" ht="15.75" customHeight="1">
      <c r="F1025" s="6"/>
      <c r="G1025" s="6"/>
      <c r="H1025" s="6"/>
      <c r="I1025" s="6"/>
      <c r="J1025" s="6"/>
      <c r="K1025" s="6"/>
      <c r="M1025" s="2"/>
      <c r="O1025" s="54"/>
      <c r="P1025" s="55"/>
      <c r="Q1025" s="54"/>
      <c r="R1025" s="54"/>
      <c r="S1025" s="2"/>
      <c r="Z1025" s="6"/>
      <c r="AA1025" s="6"/>
      <c r="AC1025" s="6"/>
    </row>
    <row r="1026" spans="6:29" ht="15.75" customHeight="1">
      <c r="F1026" s="6"/>
      <c r="G1026" s="6"/>
      <c r="H1026" s="6"/>
      <c r="I1026" s="6"/>
      <c r="J1026" s="6"/>
      <c r="K1026" s="6"/>
      <c r="M1026" s="2"/>
      <c r="O1026" s="54"/>
      <c r="P1026" s="55"/>
      <c r="Q1026" s="54"/>
      <c r="R1026" s="54"/>
      <c r="S1026" s="2"/>
      <c r="Z1026" s="6"/>
      <c r="AA1026" s="6"/>
      <c r="AC1026" s="6"/>
    </row>
    <row r="1027" spans="6:29" ht="15.75" customHeight="1">
      <c r="F1027" s="6"/>
      <c r="G1027" s="6"/>
      <c r="H1027" s="6"/>
      <c r="I1027" s="6"/>
      <c r="J1027" s="6"/>
      <c r="K1027" s="6"/>
      <c r="M1027" s="2"/>
      <c r="O1027" s="54"/>
      <c r="P1027" s="55"/>
      <c r="Q1027" s="54"/>
      <c r="R1027" s="54"/>
      <c r="S1027" s="2"/>
      <c r="Z1027" s="6"/>
      <c r="AA1027" s="6"/>
      <c r="AC1027" s="6"/>
    </row>
    <row r="1028" spans="6:29" ht="15.75" customHeight="1">
      <c r="F1028" s="6"/>
      <c r="G1028" s="6"/>
      <c r="H1028" s="6"/>
      <c r="I1028" s="6"/>
      <c r="J1028" s="6"/>
      <c r="K1028" s="6"/>
      <c r="M1028" s="2"/>
      <c r="O1028" s="54"/>
      <c r="P1028" s="55"/>
      <c r="Q1028" s="54"/>
      <c r="R1028" s="54"/>
      <c r="S1028" s="2"/>
      <c r="Z1028" s="6"/>
      <c r="AA1028" s="6"/>
      <c r="AC1028" s="6"/>
    </row>
    <row r="1029" spans="6:29" ht="15.75" customHeight="1">
      <c r="F1029" s="6"/>
      <c r="G1029" s="6"/>
      <c r="H1029" s="6"/>
      <c r="I1029" s="6"/>
      <c r="J1029" s="6"/>
      <c r="K1029" s="6"/>
      <c r="M1029" s="2"/>
      <c r="O1029" s="54"/>
      <c r="P1029" s="55"/>
      <c r="Q1029" s="54"/>
      <c r="R1029" s="54"/>
      <c r="S1029" s="2"/>
      <c r="Z1029" s="6"/>
      <c r="AA1029" s="6"/>
      <c r="AC1029" s="6"/>
    </row>
    <row r="1030" spans="6:29" ht="15.75" customHeight="1">
      <c r="F1030" s="6"/>
      <c r="G1030" s="6"/>
      <c r="H1030" s="6"/>
      <c r="I1030" s="6"/>
      <c r="J1030" s="6"/>
      <c r="K1030" s="6"/>
      <c r="M1030" s="2"/>
      <c r="O1030" s="54"/>
      <c r="P1030" s="55"/>
      <c r="Q1030" s="54"/>
      <c r="R1030" s="54"/>
      <c r="S1030" s="2"/>
      <c r="Z1030" s="6"/>
      <c r="AA1030" s="6"/>
      <c r="AC1030" s="6"/>
    </row>
    <row r="1031" spans="6:29" ht="15.75" customHeight="1">
      <c r="F1031" s="6"/>
      <c r="G1031" s="6"/>
      <c r="H1031" s="6"/>
      <c r="I1031" s="6"/>
      <c r="J1031" s="6"/>
      <c r="K1031" s="6"/>
      <c r="M1031" s="2"/>
      <c r="O1031" s="54"/>
      <c r="P1031" s="55"/>
      <c r="Q1031" s="54"/>
      <c r="R1031" s="54"/>
      <c r="S1031" s="2"/>
      <c r="Z1031" s="6"/>
      <c r="AA1031" s="6"/>
      <c r="AC1031" s="6"/>
    </row>
    <row r="1032" spans="6:29" ht="15.75" customHeight="1">
      <c r="F1032" s="6"/>
      <c r="G1032" s="6"/>
      <c r="H1032" s="6"/>
      <c r="I1032" s="6"/>
      <c r="J1032" s="6"/>
      <c r="K1032" s="6"/>
      <c r="M1032" s="2"/>
      <c r="O1032" s="54"/>
      <c r="P1032" s="55"/>
      <c r="Q1032" s="54"/>
      <c r="R1032" s="54"/>
      <c r="S1032" s="2"/>
      <c r="Z1032" s="6"/>
      <c r="AA1032" s="6"/>
      <c r="AC1032" s="6"/>
    </row>
    <row r="1033" spans="6:29" ht="15.75" customHeight="1">
      <c r="F1033" s="6"/>
      <c r="G1033" s="6"/>
      <c r="H1033" s="6"/>
      <c r="I1033" s="6"/>
      <c r="J1033" s="6"/>
      <c r="K1033" s="6"/>
      <c r="M1033" s="2"/>
      <c r="O1033" s="54"/>
      <c r="P1033" s="55"/>
      <c r="Q1033" s="54"/>
      <c r="R1033" s="54"/>
      <c r="S1033" s="2"/>
      <c r="Z1033" s="6"/>
      <c r="AA1033" s="6"/>
      <c r="AC1033" s="6"/>
    </row>
    <row r="1034" spans="6:29" ht="15.75" customHeight="1">
      <c r="F1034" s="6"/>
      <c r="G1034" s="6"/>
      <c r="H1034" s="6"/>
      <c r="I1034" s="6"/>
      <c r="J1034" s="6"/>
      <c r="K1034" s="6"/>
      <c r="M1034" s="2"/>
      <c r="O1034" s="54"/>
      <c r="P1034" s="55"/>
      <c r="Q1034" s="54"/>
      <c r="R1034" s="54"/>
      <c r="S1034" s="2"/>
      <c r="Z1034" s="6"/>
      <c r="AA1034" s="6"/>
      <c r="AC1034" s="6"/>
    </row>
    <row r="1035" spans="6:29" ht="15.75" customHeight="1">
      <c r="F1035" s="6"/>
      <c r="G1035" s="6"/>
      <c r="H1035" s="6"/>
      <c r="I1035" s="6"/>
      <c r="J1035" s="6"/>
      <c r="K1035" s="6"/>
      <c r="M1035" s="2"/>
      <c r="O1035" s="54"/>
      <c r="P1035" s="55"/>
      <c r="Q1035" s="54"/>
      <c r="R1035" s="54"/>
      <c r="S1035" s="2"/>
      <c r="Z1035" s="6"/>
      <c r="AA1035" s="6"/>
      <c r="AC1035" s="6"/>
    </row>
    <row r="1036" spans="6:29" ht="15.75" customHeight="1">
      <c r="F1036" s="6"/>
      <c r="G1036" s="6"/>
      <c r="H1036" s="6"/>
      <c r="I1036" s="6"/>
      <c r="J1036" s="6"/>
      <c r="K1036" s="6"/>
      <c r="M1036" s="2"/>
      <c r="O1036" s="54"/>
      <c r="P1036" s="55"/>
      <c r="Q1036" s="54"/>
      <c r="R1036" s="54"/>
      <c r="S1036" s="2"/>
      <c r="Z1036" s="6"/>
      <c r="AA1036" s="6"/>
      <c r="AC1036" s="6"/>
    </row>
    <row r="1037" spans="6:29" ht="15.75" customHeight="1">
      <c r="F1037" s="6"/>
      <c r="G1037" s="6"/>
      <c r="H1037" s="6"/>
      <c r="I1037" s="6"/>
      <c r="J1037" s="6"/>
      <c r="K1037" s="6"/>
      <c r="M1037" s="2"/>
      <c r="O1037" s="54"/>
      <c r="P1037" s="55"/>
      <c r="Q1037" s="54"/>
      <c r="R1037" s="54"/>
      <c r="S1037" s="2"/>
      <c r="Z1037" s="6"/>
      <c r="AA1037" s="6"/>
      <c r="AC1037" s="6"/>
    </row>
    <row r="1038" spans="6:29" ht="15.75" customHeight="1">
      <c r="F1038" s="6"/>
      <c r="G1038" s="6"/>
      <c r="H1038" s="6"/>
      <c r="I1038" s="6"/>
      <c r="J1038" s="6"/>
      <c r="K1038" s="6"/>
      <c r="M1038" s="2"/>
      <c r="O1038" s="54"/>
      <c r="P1038" s="55"/>
      <c r="Q1038" s="54"/>
      <c r="R1038" s="54"/>
      <c r="S1038" s="2"/>
      <c r="Z1038" s="6"/>
      <c r="AA1038" s="6"/>
      <c r="AC1038" s="6"/>
    </row>
    <row r="1039" spans="6:29" ht="15.75" customHeight="1">
      <c r="F1039" s="6"/>
      <c r="G1039" s="6"/>
      <c r="H1039" s="6"/>
      <c r="I1039" s="6"/>
      <c r="J1039" s="6"/>
      <c r="K1039" s="6"/>
      <c r="M1039" s="2"/>
      <c r="O1039" s="54"/>
      <c r="P1039" s="55"/>
      <c r="Q1039" s="54"/>
      <c r="R1039" s="54"/>
      <c r="S1039" s="2"/>
      <c r="Z1039" s="6"/>
      <c r="AA1039" s="6"/>
      <c r="AC1039" s="6"/>
    </row>
    <row r="1040" spans="6:29" ht="15.75" customHeight="1">
      <c r="F1040" s="6"/>
      <c r="G1040" s="6"/>
      <c r="H1040" s="6"/>
      <c r="I1040" s="6"/>
      <c r="J1040" s="6"/>
      <c r="K1040" s="6"/>
      <c r="M1040" s="2"/>
      <c r="O1040" s="54"/>
      <c r="P1040" s="55"/>
      <c r="Q1040" s="54"/>
      <c r="R1040" s="54"/>
      <c r="S1040" s="2"/>
      <c r="Z1040" s="6"/>
      <c r="AA1040" s="6"/>
      <c r="AC1040" s="6"/>
    </row>
    <row r="1041" spans="6:29" ht="15.75" customHeight="1">
      <c r="F1041" s="6"/>
      <c r="G1041" s="6"/>
      <c r="H1041" s="6"/>
      <c r="I1041" s="6"/>
      <c r="J1041" s="6"/>
      <c r="K1041" s="6"/>
      <c r="M1041" s="2"/>
      <c r="O1041" s="54"/>
      <c r="P1041" s="55"/>
      <c r="Q1041" s="54"/>
      <c r="R1041" s="54"/>
      <c r="S1041" s="2"/>
      <c r="Z1041" s="6"/>
      <c r="AA1041" s="6"/>
      <c r="AC1041" s="6"/>
    </row>
    <row r="1042" spans="6:29" ht="15.75" customHeight="1">
      <c r="F1042" s="6"/>
      <c r="G1042" s="6"/>
      <c r="H1042" s="6"/>
      <c r="I1042" s="6"/>
      <c r="J1042" s="6"/>
      <c r="K1042" s="6"/>
      <c r="M1042" s="2"/>
      <c r="O1042" s="54"/>
      <c r="P1042" s="55"/>
      <c r="Q1042" s="54"/>
      <c r="R1042" s="54"/>
      <c r="S1042" s="2"/>
      <c r="Z1042" s="6"/>
      <c r="AA1042" s="6"/>
      <c r="AC1042" s="6"/>
    </row>
    <row r="1043" spans="6:29" ht="15.75" customHeight="1">
      <c r="F1043" s="6"/>
      <c r="G1043" s="6"/>
      <c r="H1043" s="6"/>
      <c r="I1043" s="6"/>
      <c r="J1043" s="6"/>
      <c r="K1043" s="6"/>
      <c r="M1043" s="2"/>
      <c r="O1043" s="54"/>
      <c r="P1043" s="55"/>
      <c r="Q1043" s="54"/>
      <c r="R1043" s="54"/>
      <c r="S1043" s="2"/>
      <c r="Z1043" s="6"/>
      <c r="AA1043" s="6"/>
      <c r="AC1043" s="6"/>
    </row>
    <row r="1044" spans="6:29" ht="15.75" customHeight="1">
      <c r="F1044" s="6"/>
      <c r="G1044" s="6"/>
      <c r="H1044" s="6"/>
      <c r="I1044" s="6"/>
      <c r="J1044" s="6"/>
      <c r="K1044" s="6"/>
      <c r="M1044" s="2"/>
      <c r="O1044" s="54"/>
      <c r="P1044" s="55"/>
      <c r="Q1044" s="54"/>
      <c r="R1044" s="54"/>
      <c r="S1044" s="2"/>
      <c r="Z1044" s="6"/>
      <c r="AA1044" s="6"/>
      <c r="AC1044" s="6"/>
    </row>
    <row r="1045" spans="6:29" ht="15.75" customHeight="1">
      <c r="F1045" s="6"/>
      <c r="G1045" s="6"/>
      <c r="H1045" s="6"/>
      <c r="I1045" s="6"/>
      <c r="J1045" s="6"/>
      <c r="K1045" s="6"/>
      <c r="M1045" s="2"/>
      <c r="O1045" s="54"/>
      <c r="P1045" s="55"/>
      <c r="Q1045" s="54"/>
      <c r="R1045" s="54"/>
      <c r="S1045" s="2"/>
      <c r="Z1045" s="6"/>
      <c r="AA1045" s="6"/>
      <c r="AC1045" s="6"/>
    </row>
    <row r="1046" spans="6:29" ht="15.75" customHeight="1">
      <c r="F1046" s="6"/>
      <c r="G1046" s="6"/>
      <c r="H1046" s="6"/>
      <c r="I1046" s="6"/>
      <c r="J1046" s="6"/>
      <c r="K1046" s="6"/>
      <c r="M1046" s="2"/>
      <c r="O1046" s="54"/>
      <c r="P1046" s="55"/>
      <c r="Q1046" s="54"/>
      <c r="R1046" s="54"/>
      <c r="S1046" s="2"/>
      <c r="Z1046" s="6"/>
      <c r="AA1046" s="6"/>
      <c r="AC1046" s="6"/>
    </row>
    <row r="1047" spans="6:29" ht="15.75" customHeight="1">
      <c r="F1047" s="6"/>
      <c r="G1047" s="6"/>
      <c r="H1047" s="6"/>
      <c r="I1047" s="6"/>
      <c r="J1047" s="6"/>
      <c r="K1047" s="6"/>
      <c r="M1047" s="2"/>
      <c r="O1047" s="54"/>
      <c r="P1047" s="55"/>
      <c r="Q1047" s="54"/>
      <c r="R1047" s="54"/>
      <c r="S1047" s="2"/>
      <c r="Z1047" s="6"/>
      <c r="AA1047" s="6"/>
      <c r="AC1047" s="6"/>
    </row>
    <row r="1048" spans="6:29" ht="15.75" customHeight="1">
      <c r="F1048" s="6"/>
      <c r="G1048" s="6"/>
      <c r="H1048" s="6"/>
      <c r="I1048" s="6"/>
      <c r="J1048" s="6"/>
      <c r="K1048" s="6"/>
      <c r="M1048" s="2"/>
      <c r="O1048" s="54"/>
      <c r="P1048" s="55"/>
      <c r="Q1048" s="54"/>
      <c r="R1048" s="54"/>
      <c r="S1048" s="2"/>
      <c r="Z1048" s="6"/>
      <c r="AA1048" s="6"/>
      <c r="AC1048" s="6"/>
    </row>
    <row r="1049" spans="6:29" ht="15.75" customHeight="1">
      <c r="F1049" s="6"/>
      <c r="G1049" s="6"/>
      <c r="H1049" s="6"/>
      <c r="I1049" s="6"/>
      <c r="J1049" s="6"/>
      <c r="K1049" s="6"/>
      <c r="M1049" s="2"/>
      <c r="O1049" s="54"/>
      <c r="P1049" s="55"/>
      <c r="Q1049" s="54"/>
      <c r="R1049" s="54"/>
      <c r="S1049" s="2"/>
      <c r="Z1049" s="6"/>
      <c r="AA1049" s="6"/>
      <c r="AC1049" s="6"/>
    </row>
    <row r="1050" spans="6:29" ht="15.75" customHeight="1">
      <c r="F1050" s="6"/>
      <c r="G1050" s="6"/>
      <c r="H1050" s="6"/>
      <c r="I1050" s="6"/>
      <c r="J1050" s="6"/>
      <c r="K1050" s="6"/>
      <c r="M1050" s="2"/>
      <c r="O1050" s="54"/>
      <c r="P1050" s="55"/>
      <c r="Q1050" s="54"/>
      <c r="R1050" s="54"/>
      <c r="S1050" s="2"/>
      <c r="Z1050" s="6"/>
      <c r="AA1050" s="6"/>
      <c r="AC1050" s="6"/>
    </row>
    <row r="1051" spans="6:29" ht="15.75" customHeight="1">
      <c r="F1051" s="6"/>
      <c r="G1051" s="6"/>
      <c r="H1051" s="6"/>
      <c r="I1051" s="6"/>
      <c r="J1051" s="6"/>
      <c r="K1051" s="6"/>
      <c r="M1051" s="2"/>
      <c r="O1051" s="54"/>
      <c r="P1051" s="55"/>
      <c r="Q1051" s="54"/>
      <c r="R1051" s="54"/>
      <c r="S1051" s="2"/>
      <c r="Z1051" s="6"/>
      <c r="AA1051" s="6"/>
      <c r="AC1051" s="6"/>
    </row>
    <row r="1052" spans="6:29" ht="15.75" customHeight="1">
      <c r="F1052" s="6"/>
      <c r="G1052" s="6"/>
      <c r="H1052" s="6"/>
      <c r="I1052" s="6"/>
      <c r="J1052" s="6"/>
      <c r="K1052" s="6"/>
      <c r="M1052" s="2"/>
      <c r="O1052" s="54"/>
      <c r="P1052" s="55"/>
      <c r="Q1052" s="54"/>
      <c r="R1052" s="54"/>
      <c r="S1052" s="2"/>
      <c r="Z1052" s="6"/>
      <c r="AA1052" s="6"/>
      <c r="AC1052" s="6"/>
    </row>
    <row r="1053" spans="6:29" ht="15.75" customHeight="1">
      <c r="F1053" s="6"/>
      <c r="G1053" s="6"/>
      <c r="H1053" s="6"/>
      <c r="I1053" s="6"/>
      <c r="J1053" s="6"/>
      <c r="K1053" s="6"/>
      <c r="M1053" s="2"/>
      <c r="O1053" s="54"/>
      <c r="P1053" s="55"/>
      <c r="Q1053" s="54"/>
      <c r="R1053" s="54"/>
      <c r="S1053" s="2"/>
      <c r="Z1053" s="6"/>
      <c r="AA1053" s="6"/>
      <c r="AC1053" s="6"/>
    </row>
    <row r="1054" spans="6:29" ht="15.75" customHeight="1">
      <c r="F1054" s="6"/>
      <c r="G1054" s="6"/>
      <c r="H1054" s="6"/>
      <c r="I1054" s="6"/>
      <c r="J1054" s="6"/>
      <c r="K1054" s="6"/>
      <c r="M1054" s="2"/>
      <c r="O1054" s="54"/>
      <c r="P1054" s="55"/>
      <c r="Q1054" s="54"/>
      <c r="R1054" s="54"/>
      <c r="S1054" s="2"/>
      <c r="Z1054" s="6"/>
      <c r="AA1054" s="6"/>
      <c r="AC1054" s="6"/>
    </row>
    <row r="1055" spans="6:29" ht="15.75" customHeight="1">
      <c r="F1055" s="6"/>
      <c r="G1055" s="6"/>
      <c r="H1055" s="6"/>
      <c r="I1055" s="6"/>
      <c r="J1055" s="6"/>
      <c r="K1055" s="6"/>
      <c r="M1055" s="2"/>
      <c r="O1055" s="54"/>
      <c r="P1055" s="55"/>
      <c r="Q1055" s="54"/>
      <c r="R1055" s="54"/>
      <c r="S1055" s="2"/>
      <c r="Z1055" s="6"/>
      <c r="AA1055" s="6"/>
      <c r="AC1055" s="6"/>
    </row>
    <row r="1056" spans="6:29" ht="15.75" customHeight="1">
      <c r="F1056" s="6"/>
      <c r="G1056" s="6"/>
      <c r="H1056" s="6"/>
      <c r="I1056" s="6"/>
      <c r="J1056" s="6"/>
      <c r="K1056" s="6"/>
      <c r="M1056" s="2"/>
      <c r="O1056" s="54"/>
      <c r="P1056" s="55"/>
      <c r="Q1056" s="54"/>
      <c r="R1056" s="54"/>
      <c r="S1056" s="2"/>
      <c r="Z1056" s="6"/>
      <c r="AA1056" s="6"/>
      <c r="AC1056" s="6"/>
    </row>
    <row r="1057" spans="6:29" ht="15.75" customHeight="1">
      <c r="F1057" s="6"/>
      <c r="G1057" s="6"/>
      <c r="H1057" s="6"/>
      <c r="I1057" s="6"/>
      <c r="J1057" s="6"/>
      <c r="K1057" s="6"/>
      <c r="M1057" s="2"/>
      <c r="O1057" s="54"/>
      <c r="P1057" s="55"/>
      <c r="Q1057" s="54"/>
      <c r="R1057" s="54"/>
      <c r="S1057" s="2"/>
      <c r="Z1057" s="6"/>
      <c r="AA1057" s="6"/>
      <c r="AC1057" s="6"/>
    </row>
    <row r="1058" spans="6:29" ht="15.75" customHeight="1">
      <c r="F1058" s="6"/>
      <c r="G1058" s="6"/>
      <c r="H1058" s="6"/>
      <c r="I1058" s="6"/>
      <c r="J1058" s="6"/>
      <c r="K1058" s="6"/>
      <c r="M1058" s="2"/>
      <c r="O1058" s="54"/>
      <c r="P1058" s="55"/>
      <c r="Q1058" s="54"/>
      <c r="R1058" s="54"/>
      <c r="S1058" s="2"/>
      <c r="Z1058" s="6"/>
      <c r="AA1058" s="6"/>
      <c r="AC1058" s="6"/>
    </row>
    <row r="1059" spans="6:29" ht="15.75" customHeight="1">
      <c r="F1059" s="6"/>
      <c r="G1059" s="6"/>
      <c r="H1059" s="6"/>
      <c r="I1059" s="6"/>
      <c r="J1059" s="6"/>
      <c r="K1059" s="6"/>
      <c r="M1059" s="2"/>
      <c r="O1059" s="54"/>
      <c r="P1059" s="55"/>
      <c r="Q1059" s="54"/>
      <c r="R1059" s="54"/>
      <c r="S1059" s="2"/>
      <c r="Z1059" s="6"/>
      <c r="AA1059" s="6"/>
      <c r="AC1059" s="6"/>
    </row>
    <row r="1060" spans="6:29" ht="15.75" customHeight="1">
      <c r="F1060" s="6"/>
      <c r="G1060" s="6"/>
      <c r="H1060" s="6"/>
      <c r="I1060" s="6"/>
      <c r="J1060" s="6"/>
      <c r="K1060" s="6"/>
      <c r="M1060" s="2"/>
      <c r="O1060" s="54"/>
      <c r="P1060" s="55"/>
      <c r="Q1060" s="54"/>
      <c r="R1060" s="54"/>
      <c r="S1060" s="2"/>
      <c r="Z1060" s="6"/>
      <c r="AA1060" s="6"/>
      <c r="AC1060" s="6"/>
    </row>
    <row r="1061" spans="6:29" ht="15.75" customHeight="1">
      <c r="F1061" s="6"/>
      <c r="G1061" s="6"/>
      <c r="H1061" s="6"/>
      <c r="I1061" s="6"/>
      <c r="J1061" s="6"/>
      <c r="K1061" s="6"/>
      <c r="M1061" s="2"/>
      <c r="O1061" s="54"/>
      <c r="P1061" s="55"/>
      <c r="Q1061" s="54"/>
      <c r="R1061" s="54"/>
      <c r="S1061" s="2"/>
      <c r="Z1061" s="6"/>
      <c r="AA1061" s="6"/>
      <c r="AC1061" s="6"/>
    </row>
    <row r="1062" spans="6:29" ht="15.75" customHeight="1">
      <c r="F1062" s="6"/>
      <c r="G1062" s="6"/>
      <c r="H1062" s="6"/>
      <c r="I1062" s="6"/>
      <c r="J1062" s="6"/>
      <c r="K1062" s="6"/>
      <c r="M1062" s="2"/>
      <c r="O1062" s="54"/>
      <c r="P1062" s="55"/>
      <c r="Q1062" s="54"/>
      <c r="R1062" s="54"/>
      <c r="S1062" s="2"/>
      <c r="Z1062" s="6"/>
      <c r="AA1062" s="6"/>
      <c r="AC1062" s="6"/>
    </row>
    <row r="1063" spans="6:29" ht="15.75" customHeight="1">
      <c r="F1063" s="6"/>
      <c r="G1063" s="6"/>
      <c r="H1063" s="6"/>
      <c r="I1063" s="6"/>
      <c r="J1063" s="6"/>
      <c r="K1063" s="6"/>
      <c r="M1063" s="2"/>
      <c r="O1063" s="54"/>
      <c r="P1063" s="55"/>
      <c r="Q1063" s="54"/>
      <c r="R1063" s="54"/>
      <c r="S1063" s="2"/>
      <c r="Z1063" s="6"/>
      <c r="AA1063" s="6"/>
      <c r="AC1063" s="6"/>
    </row>
    <row r="1064" spans="6:29" ht="15.75" customHeight="1">
      <c r="F1064" s="6"/>
      <c r="G1064" s="6"/>
      <c r="H1064" s="6"/>
      <c r="I1064" s="6"/>
      <c r="J1064" s="6"/>
      <c r="K1064" s="6"/>
      <c r="M1064" s="2"/>
      <c r="O1064" s="54"/>
      <c r="P1064" s="55"/>
      <c r="Q1064" s="54"/>
      <c r="R1064" s="54"/>
      <c r="S1064" s="2"/>
      <c r="Z1064" s="6"/>
      <c r="AA1064" s="6"/>
      <c r="AC1064" s="6"/>
    </row>
    <row r="1065" spans="6:29" ht="15.75" customHeight="1">
      <c r="F1065" s="6"/>
      <c r="G1065" s="6"/>
      <c r="H1065" s="6"/>
      <c r="I1065" s="6"/>
      <c r="J1065" s="6"/>
      <c r="K1065" s="6"/>
      <c r="M1065" s="2"/>
      <c r="O1065" s="54"/>
      <c r="P1065" s="55"/>
      <c r="Q1065" s="54"/>
      <c r="R1065" s="54"/>
      <c r="S1065" s="2"/>
      <c r="Z1065" s="6"/>
      <c r="AA1065" s="6"/>
      <c r="AC1065" s="6"/>
    </row>
    <row r="1066" spans="6:29" ht="15.75" customHeight="1">
      <c r="F1066" s="6"/>
      <c r="G1066" s="6"/>
      <c r="H1066" s="6"/>
      <c r="I1066" s="6"/>
      <c r="J1066" s="6"/>
      <c r="K1066" s="6"/>
      <c r="M1066" s="2"/>
      <c r="O1066" s="54"/>
      <c r="P1066" s="55"/>
      <c r="Q1066" s="54"/>
      <c r="R1066" s="54"/>
      <c r="S1066" s="2"/>
      <c r="Z1066" s="6"/>
      <c r="AA1066" s="6"/>
      <c r="AC1066" s="6"/>
    </row>
    <row r="1067" spans="6:29" ht="15.75" customHeight="1">
      <c r="F1067" s="6"/>
      <c r="G1067" s="6"/>
      <c r="H1067" s="6"/>
      <c r="I1067" s="6"/>
      <c r="J1067" s="6"/>
      <c r="K1067" s="6"/>
      <c r="M1067" s="2"/>
      <c r="O1067" s="54"/>
      <c r="P1067" s="55"/>
      <c r="Q1067" s="54"/>
      <c r="R1067" s="54"/>
      <c r="S1067" s="2"/>
      <c r="Z1067" s="6"/>
      <c r="AA1067" s="6"/>
      <c r="AC1067" s="6"/>
    </row>
    <row r="1068" spans="6:29" ht="15.75" customHeight="1">
      <c r="F1068" s="6"/>
      <c r="G1068" s="6"/>
      <c r="H1068" s="6"/>
      <c r="I1068" s="6"/>
      <c r="J1068" s="6"/>
      <c r="K1068" s="6"/>
      <c r="M1068" s="2"/>
      <c r="O1068" s="54"/>
      <c r="P1068" s="55"/>
      <c r="Q1068" s="54"/>
      <c r="R1068" s="54"/>
      <c r="S1068" s="2"/>
      <c r="Z1068" s="6"/>
      <c r="AA1068" s="6"/>
      <c r="AC1068" s="6"/>
    </row>
    <row r="1069" spans="6:29" ht="15.75" customHeight="1">
      <c r="F1069" s="6"/>
      <c r="G1069" s="6"/>
      <c r="H1069" s="6"/>
      <c r="I1069" s="6"/>
      <c r="J1069" s="6"/>
      <c r="K1069" s="6"/>
      <c r="M1069" s="2"/>
      <c r="O1069" s="54"/>
      <c r="P1069" s="55"/>
      <c r="Q1069" s="54"/>
      <c r="R1069" s="54"/>
      <c r="S1069" s="2"/>
      <c r="Z1069" s="6"/>
      <c r="AA1069" s="6"/>
      <c r="AC1069" s="6"/>
    </row>
    <row r="1070" spans="6:29" ht="15.75" customHeight="1">
      <c r="F1070" s="6"/>
      <c r="G1070" s="6"/>
      <c r="H1070" s="6"/>
      <c r="I1070" s="6"/>
      <c r="J1070" s="6"/>
      <c r="K1070" s="6"/>
      <c r="M1070" s="2"/>
      <c r="O1070" s="54"/>
      <c r="P1070" s="55"/>
      <c r="Q1070" s="54"/>
      <c r="R1070" s="54"/>
      <c r="S1070" s="2"/>
      <c r="Z1070" s="6"/>
      <c r="AA1070" s="6"/>
      <c r="AC1070" s="6"/>
    </row>
    <row r="1071" spans="6:29" ht="15.75" customHeight="1">
      <c r="F1071" s="6"/>
      <c r="G1071" s="6"/>
      <c r="H1071" s="6"/>
      <c r="I1071" s="6"/>
      <c r="J1071" s="6"/>
      <c r="K1071" s="6"/>
      <c r="M1071" s="2"/>
      <c r="O1071" s="54"/>
      <c r="P1071" s="55"/>
      <c r="Q1071" s="54"/>
      <c r="R1071" s="54"/>
      <c r="S1071" s="2"/>
      <c r="Z1071" s="6"/>
      <c r="AA1071" s="6"/>
      <c r="AC1071" s="6"/>
    </row>
    <row r="1072" spans="6:29" ht="15.75" customHeight="1">
      <c r="F1072" s="6"/>
      <c r="G1072" s="6"/>
      <c r="H1072" s="6"/>
      <c r="I1072" s="6"/>
      <c r="J1072" s="6"/>
      <c r="K1072" s="6"/>
      <c r="M1072" s="2"/>
      <c r="O1072" s="54"/>
      <c r="P1072" s="55"/>
      <c r="Q1072" s="54"/>
      <c r="R1072" s="54"/>
      <c r="S1072" s="2"/>
      <c r="Z1072" s="6"/>
      <c r="AA1072" s="6"/>
      <c r="AC1072" s="6"/>
    </row>
    <row r="1073" spans="6:29" ht="15.75" customHeight="1">
      <c r="F1073" s="6"/>
      <c r="G1073" s="6"/>
      <c r="H1073" s="6"/>
      <c r="I1073" s="6"/>
      <c r="J1073" s="6"/>
      <c r="K1073" s="6"/>
      <c r="M1073" s="2"/>
      <c r="O1073" s="54"/>
      <c r="P1073" s="55"/>
      <c r="Q1073" s="54"/>
      <c r="R1073" s="54"/>
      <c r="S1073" s="2"/>
      <c r="Z1073" s="6"/>
      <c r="AA1073" s="6"/>
      <c r="AC1073" s="6"/>
    </row>
    <row r="1074" spans="6:29" ht="15.75" customHeight="1">
      <c r="F1074" s="6"/>
      <c r="G1074" s="6"/>
      <c r="H1074" s="6"/>
      <c r="I1074" s="6"/>
      <c r="J1074" s="6"/>
      <c r="K1074" s="6"/>
      <c r="M1074" s="2"/>
      <c r="O1074" s="54"/>
      <c r="P1074" s="55"/>
      <c r="Q1074" s="54"/>
      <c r="R1074" s="54"/>
      <c r="S1074" s="2"/>
      <c r="Z1074" s="6"/>
      <c r="AA1074" s="6"/>
      <c r="AC1074" s="6"/>
    </row>
    <row r="1075" spans="6:29" ht="15.75" customHeight="1">
      <c r="F1075" s="6"/>
      <c r="G1075" s="6"/>
      <c r="H1075" s="6"/>
      <c r="I1075" s="6"/>
      <c r="J1075" s="6"/>
      <c r="K1075" s="6"/>
      <c r="M1075" s="2"/>
      <c r="O1075" s="54"/>
      <c r="P1075" s="55"/>
      <c r="Q1075" s="54"/>
      <c r="R1075" s="54"/>
      <c r="S1075" s="2"/>
      <c r="Z1075" s="6"/>
      <c r="AA1075" s="6"/>
      <c r="AC1075" s="6"/>
    </row>
    <row r="1076" spans="6:29" ht="15.75" customHeight="1">
      <c r="F1076" s="6"/>
      <c r="G1076" s="6"/>
      <c r="H1076" s="6"/>
      <c r="I1076" s="6"/>
      <c r="J1076" s="6"/>
      <c r="K1076" s="6"/>
      <c r="M1076" s="2"/>
      <c r="O1076" s="54"/>
      <c r="P1076" s="55"/>
      <c r="Q1076" s="54"/>
      <c r="R1076" s="54"/>
      <c r="S1076" s="2"/>
      <c r="Z1076" s="6"/>
      <c r="AA1076" s="6"/>
      <c r="AC1076" s="6"/>
    </row>
    <row r="1077" spans="6:29" ht="15.75" customHeight="1">
      <c r="F1077" s="6"/>
      <c r="G1077" s="6"/>
      <c r="H1077" s="6"/>
      <c r="I1077" s="6"/>
      <c r="J1077" s="6"/>
      <c r="K1077" s="6"/>
      <c r="M1077" s="2"/>
      <c r="O1077" s="54"/>
      <c r="P1077" s="55"/>
      <c r="Q1077" s="54"/>
      <c r="R1077" s="54"/>
      <c r="S1077" s="2"/>
      <c r="Z1077" s="6"/>
      <c r="AA1077" s="6"/>
      <c r="AC1077" s="6"/>
    </row>
    <row r="1078" spans="6:29" ht="15.75" customHeight="1">
      <c r="F1078" s="6"/>
      <c r="G1078" s="6"/>
      <c r="H1078" s="6"/>
      <c r="I1078" s="6"/>
      <c r="J1078" s="6"/>
      <c r="K1078" s="6"/>
      <c r="M1078" s="2"/>
      <c r="O1078" s="54"/>
      <c r="P1078" s="55"/>
      <c r="Q1078" s="54"/>
      <c r="R1078" s="54"/>
      <c r="S1078" s="2"/>
      <c r="Z1078" s="6"/>
      <c r="AA1078" s="6"/>
      <c r="AC1078" s="6"/>
    </row>
    <row r="1079" spans="6:29" ht="15.75" customHeight="1">
      <c r="F1079" s="6"/>
      <c r="G1079" s="6"/>
      <c r="H1079" s="6"/>
      <c r="I1079" s="6"/>
      <c r="J1079" s="6"/>
      <c r="K1079" s="6"/>
      <c r="M1079" s="2"/>
      <c r="O1079" s="54"/>
      <c r="P1079" s="55"/>
      <c r="Q1079" s="54"/>
      <c r="R1079" s="54"/>
      <c r="S1079" s="2"/>
      <c r="Z1079" s="6"/>
      <c r="AA1079" s="6"/>
      <c r="AC1079" s="6"/>
    </row>
    <row r="1080" spans="6:29" ht="15.75" customHeight="1">
      <c r="F1080" s="6"/>
      <c r="G1080" s="6"/>
      <c r="H1080" s="6"/>
      <c r="I1080" s="6"/>
      <c r="J1080" s="6"/>
      <c r="K1080" s="6"/>
      <c r="M1080" s="2"/>
      <c r="O1080" s="54"/>
      <c r="P1080" s="55"/>
      <c r="Q1080" s="54"/>
      <c r="R1080" s="54"/>
      <c r="S1080" s="2"/>
      <c r="Z1080" s="6"/>
      <c r="AA1080" s="6"/>
      <c r="AC1080" s="6"/>
    </row>
    <row r="1081" spans="6:29" ht="15.75" customHeight="1">
      <c r="F1081" s="6"/>
      <c r="G1081" s="6"/>
      <c r="H1081" s="6"/>
      <c r="I1081" s="6"/>
      <c r="J1081" s="6"/>
      <c r="K1081" s="6"/>
      <c r="M1081" s="2"/>
      <c r="O1081" s="54"/>
      <c r="P1081" s="55"/>
      <c r="Q1081" s="54"/>
      <c r="R1081" s="54"/>
      <c r="S1081" s="2"/>
      <c r="Z1081" s="6"/>
      <c r="AA1081" s="6"/>
      <c r="AC1081" s="6"/>
    </row>
    <row r="1082" spans="6:29" ht="15.75" customHeight="1">
      <c r="F1082" s="6"/>
      <c r="G1082" s="6"/>
      <c r="H1082" s="6"/>
      <c r="I1082" s="6"/>
      <c r="J1082" s="6"/>
      <c r="K1082" s="6"/>
      <c r="M1082" s="2"/>
      <c r="O1082" s="54"/>
      <c r="P1082" s="55"/>
      <c r="Q1082" s="54"/>
      <c r="R1082" s="54"/>
      <c r="S1082" s="2"/>
      <c r="Z1082" s="6"/>
      <c r="AA1082" s="6"/>
      <c r="AC1082" s="6"/>
    </row>
    <row r="1083" spans="6:29" ht="15.75" customHeight="1">
      <c r="F1083" s="6"/>
      <c r="G1083" s="6"/>
      <c r="H1083" s="6"/>
      <c r="I1083" s="6"/>
      <c r="J1083" s="6"/>
      <c r="K1083" s="6"/>
      <c r="M1083" s="2"/>
      <c r="O1083" s="54"/>
      <c r="P1083" s="55"/>
      <c r="Q1083" s="54"/>
      <c r="R1083" s="54"/>
      <c r="S1083" s="2"/>
      <c r="Z1083" s="6"/>
      <c r="AA1083" s="6"/>
      <c r="AC1083" s="6"/>
    </row>
    <row r="1084" spans="6:29" ht="15.75" customHeight="1">
      <c r="F1084" s="6"/>
      <c r="G1084" s="6"/>
      <c r="H1084" s="6"/>
      <c r="I1084" s="6"/>
      <c r="J1084" s="6"/>
      <c r="K1084" s="6"/>
      <c r="M1084" s="2"/>
      <c r="O1084" s="54"/>
      <c r="P1084" s="55"/>
      <c r="Q1084" s="54"/>
      <c r="R1084" s="54"/>
      <c r="S1084" s="2"/>
      <c r="Z1084" s="6"/>
      <c r="AA1084" s="6"/>
      <c r="AC1084" s="6"/>
    </row>
    <row r="1085" spans="6:29" ht="15.75" customHeight="1">
      <c r="F1085" s="6"/>
      <c r="G1085" s="6"/>
      <c r="H1085" s="6"/>
      <c r="I1085" s="6"/>
      <c r="J1085" s="6"/>
      <c r="K1085" s="6"/>
      <c r="M1085" s="2"/>
      <c r="O1085" s="54"/>
      <c r="P1085" s="55"/>
      <c r="Q1085" s="54"/>
      <c r="R1085" s="54"/>
      <c r="S1085" s="2"/>
      <c r="Z1085" s="6"/>
      <c r="AA1085" s="6"/>
      <c r="AC1085" s="6"/>
    </row>
    <row r="1086" spans="6:29" ht="15.75" customHeight="1">
      <c r="F1086" s="6"/>
      <c r="G1086" s="6"/>
      <c r="H1086" s="6"/>
      <c r="I1086" s="6"/>
      <c r="J1086" s="6"/>
      <c r="K1086" s="6"/>
      <c r="M1086" s="2"/>
      <c r="O1086" s="54"/>
      <c r="P1086" s="55"/>
      <c r="Q1086" s="54"/>
      <c r="R1086" s="54"/>
      <c r="S1086" s="2"/>
      <c r="Z1086" s="6"/>
      <c r="AA1086" s="6"/>
      <c r="AC1086" s="6"/>
    </row>
    <row r="1087" spans="6:29" ht="15.75" customHeight="1">
      <c r="F1087" s="6"/>
      <c r="G1087" s="6"/>
      <c r="H1087" s="6"/>
      <c r="I1087" s="6"/>
      <c r="J1087" s="6"/>
      <c r="K1087" s="6"/>
      <c r="M1087" s="2"/>
      <c r="O1087" s="54"/>
      <c r="P1087" s="55"/>
      <c r="Q1087" s="54"/>
      <c r="R1087" s="54"/>
      <c r="S1087" s="2"/>
      <c r="Z1087" s="6"/>
      <c r="AA1087" s="6"/>
      <c r="AC1087" s="6"/>
    </row>
    <row r="1088" spans="6:29" ht="15.75" customHeight="1">
      <c r="F1088" s="6"/>
      <c r="G1088" s="6"/>
      <c r="H1088" s="6"/>
      <c r="I1088" s="6"/>
      <c r="J1088" s="6"/>
      <c r="K1088" s="6"/>
      <c r="M1088" s="2"/>
      <c r="O1088" s="54"/>
      <c r="P1088" s="55"/>
      <c r="Q1088" s="54"/>
      <c r="R1088" s="54"/>
      <c r="S1088" s="2"/>
      <c r="Z1088" s="6"/>
      <c r="AA1088" s="6"/>
      <c r="AC1088" s="6"/>
    </row>
    <row r="1089" spans="6:29" ht="15.75" customHeight="1">
      <c r="F1089" s="6"/>
      <c r="G1089" s="6"/>
      <c r="H1089" s="6"/>
      <c r="I1089" s="6"/>
      <c r="J1089" s="6"/>
      <c r="K1089" s="6"/>
      <c r="M1089" s="2"/>
      <c r="O1089" s="54"/>
      <c r="P1089" s="55"/>
      <c r="Q1089" s="54"/>
      <c r="R1089" s="54"/>
      <c r="S1089" s="2"/>
      <c r="Z1089" s="6"/>
      <c r="AA1089" s="6"/>
      <c r="AC1089" s="6"/>
    </row>
    <row r="1090" spans="6:29" ht="15.75" customHeight="1">
      <c r="F1090" s="6"/>
      <c r="G1090" s="6"/>
      <c r="H1090" s="6"/>
      <c r="I1090" s="6"/>
      <c r="J1090" s="6"/>
      <c r="K1090" s="6"/>
      <c r="M1090" s="2"/>
      <c r="O1090" s="54"/>
      <c r="P1090" s="55"/>
      <c r="Q1090" s="54"/>
      <c r="R1090" s="54"/>
      <c r="S1090" s="2"/>
      <c r="Z1090" s="6"/>
      <c r="AA1090" s="6"/>
      <c r="AC1090" s="6"/>
    </row>
    <row r="1091" spans="6:29" ht="15.75" customHeight="1">
      <c r="F1091" s="6"/>
      <c r="G1091" s="6"/>
      <c r="H1091" s="6"/>
      <c r="I1091" s="6"/>
      <c r="J1091" s="6"/>
      <c r="K1091" s="6"/>
      <c r="M1091" s="2"/>
      <c r="O1091" s="54"/>
      <c r="P1091" s="55"/>
      <c r="Q1091" s="54"/>
      <c r="R1091" s="54"/>
      <c r="S1091" s="2"/>
      <c r="Z1091" s="6"/>
      <c r="AA1091" s="6"/>
      <c r="AC1091" s="6"/>
    </row>
    <row r="1092" spans="6:29" ht="15.75" customHeight="1">
      <c r="F1092" s="6"/>
      <c r="G1092" s="6"/>
      <c r="H1092" s="6"/>
      <c r="I1092" s="6"/>
      <c r="J1092" s="6"/>
      <c r="K1092" s="6"/>
      <c r="M1092" s="2"/>
      <c r="O1092" s="54"/>
      <c r="P1092" s="55"/>
      <c r="Q1092" s="54"/>
      <c r="R1092" s="54"/>
      <c r="S1092" s="2"/>
      <c r="Z1092" s="6"/>
      <c r="AA1092" s="6"/>
      <c r="AC1092" s="6"/>
    </row>
    <row r="1093" spans="6:29" ht="15.75" customHeight="1">
      <c r="F1093" s="6"/>
      <c r="G1093" s="6"/>
      <c r="H1093" s="6"/>
      <c r="I1093" s="6"/>
      <c r="J1093" s="6"/>
      <c r="K1093" s="6"/>
      <c r="M1093" s="2"/>
      <c r="O1093" s="54"/>
      <c r="P1093" s="55"/>
      <c r="Q1093" s="54"/>
      <c r="R1093" s="54"/>
      <c r="S1093" s="2"/>
      <c r="Z1093" s="6"/>
      <c r="AA1093" s="6"/>
      <c r="AC1093" s="6"/>
    </row>
    <row r="1094" spans="6:29" ht="15.75" customHeight="1">
      <c r="F1094" s="6"/>
      <c r="G1094" s="6"/>
      <c r="H1094" s="6"/>
      <c r="I1094" s="6"/>
      <c r="J1094" s="6"/>
      <c r="K1094" s="6"/>
      <c r="M1094" s="2"/>
      <c r="O1094" s="54"/>
      <c r="P1094" s="55"/>
      <c r="Q1094" s="54"/>
      <c r="R1094" s="54"/>
      <c r="S1094" s="2"/>
      <c r="Z1094" s="6"/>
      <c r="AA1094" s="6"/>
      <c r="AC1094" s="6"/>
    </row>
    <row r="1095" spans="6:29" ht="15.75" customHeight="1">
      <c r="F1095" s="6"/>
      <c r="G1095" s="6"/>
      <c r="H1095" s="6"/>
      <c r="I1095" s="6"/>
      <c r="J1095" s="6"/>
      <c r="K1095" s="6"/>
      <c r="M1095" s="2"/>
      <c r="O1095" s="54"/>
      <c r="P1095" s="55"/>
      <c r="Q1095" s="54"/>
      <c r="R1095" s="54"/>
      <c r="S1095" s="2"/>
      <c r="Z1095" s="6"/>
      <c r="AA1095" s="6"/>
      <c r="AC1095" s="6"/>
    </row>
    <row r="1096" spans="6:29" ht="15.75" customHeight="1">
      <c r="F1096" s="6"/>
      <c r="G1096" s="6"/>
      <c r="H1096" s="6"/>
      <c r="I1096" s="6"/>
      <c r="J1096" s="6"/>
      <c r="K1096" s="6"/>
      <c r="M1096" s="2"/>
      <c r="O1096" s="54"/>
      <c r="P1096" s="55"/>
      <c r="Q1096" s="54"/>
      <c r="R1096" s="54"/>
      <c r="S1096" s="2"/>
      <c r="Z1096" s="6"/>
      <c r="AA1096" s="6"/>
      <c r="AC1096" s="6"/>
    </row>
    <row r="1097" spans="6:29" ht="15.75" customHeight="1">
      <c r="F1097" s="6"/>
      <c r="G1097" s="6"/>
      <c r="H1097" s="6"/>
      <c r="I1097" s="6"/>
      <c r="J1097" s="6"/>
      <c r="K1097" s="6"/>
      <c r="M1097" s="2"/>
      <c r="O1097" s="54"/>
      <c r="P1097" s="55"/>
      <c r="Q1097" s="54"/>
      <c r="R1097" s="54"/>
      <c r="S1097" s="2"/>
      <c r="Z1097" s="6"/>
      <c r="AA1097" s="6"/>
      <c r="AC1097" s="6"/>
    </row>
    <row r="1098" spans="6:29" ht="15.75" customHeight="1">
      <c r="F1098" s="6"/>
      <c r="G1098" s="6"/>
      <c r="H1098" s="6"/>
      <c r="I1098" s="6"/>
      <c r="J1098" s="6"/>
      <c r="K1098" s="6"/>
      <c r="M1098" s="2"/>
      <c r="O1098" s="54"/>
      <c r="P1098" s="55"/>
      <c r="Q1098" s="54"/>
      <c r="R1098" s="54"/>
      <c r="S1098" s="2"/>
      <c r="Z1098" s="6"/>
      <c r="AA1098" s="6"/>
      <c r="AC1098" s="6"/>
    </row>
    <row r="1099" spans="6:29" ht="15.75" customHeight="1">
      <c r="F1099" s="6"/>
      <c r="G1099" s="6"/>
      <c r="H1099" s="6"/>
      <c r="I1099" s="6"/>
      <c r="J1099" s="6"/>
      <c r="K1099" s="6"/>
      <c r="M1099" s="2"/>
      <c r="P1099" s="84"/>
      <c r="S1099" s="2"/>
      <c r="Z1099" s="6"/>
      <c r="AA1099" s="6"/>
      <c r="AC1099" s="6"/>
    </row>
    <row r="1100" spans="6:29" ht="15.75" customHeight="1">
      <c r="F1100" s="6"/>
      <c r="G1100" s="6"/>
      <c r="H1100" s="6"/>
      <c r="I1100" s="6"/>
      <c r="J1100" s="6"/>
      <c r="K1100" s="6"/>
      <c r="M1100" s="2"/>
      <c r="P1100" s="84"/>
      <c r="S1100" s="2"/>
      <c r="Z1100" s="6"/>
      <c r="AA1100" s="6"/>
      <c r="AC1100" s="6"/>
    </row>
    <row r="1101" spans="6:29" ht="15.75" customHeight="1">
      <c r="F1101" s="6"/>
      <c r="G1101" s="6"/>
      <c r="H1101" s="6"/>
      <c r="I1101" s="6"/>
      <c r="J1101" s="6"/>
      <c r="K1101" s="6"/>
      <c r="M1101" s="2"/>
      <c r="P1101" s="84"/>
      <c r="S1101" s="2"/>
      <c r="Z1101" s="6"/>
      <c r="AA1101" s="6"/>
      <c r="AC1101" s="6"/>
    </row>
    <row r="1102" spans="6:29" ht="15.75" customHeight="1">
      <c r="F1102" s="6"/>
      <c r="G1102" s="6"/>
      <c r="H1102" s="6"/>
      <c r="I1102" s="6"/>
      <c r="J1102" s="6"/>
      <c r="K1102" s="6"/>
      <c r="M1102" s="2"/>
      <c r="P1102" s="84"/>
      <c r="S1102" s="2"/>
      <c r="Z1102" s="6"/>
      <c r="AA1102" s="6"/>
      <c r="AC1102" s="6"/>
    </row>
    <row r="1103" spans="6:29" ht="15.75" customHeight="1">
      <c r="F1103" s="6"/>
      <c r="G1103" s="6"/>
      <c r="H1103" s="6"/>
      <c r="I1103" s="6"/>
      <c r="J1103" s="6"/>
      <c r="K1103" s="6"/>
      <c r="M1103" s="2"/>
      <c r="P1103" s="84"/>
      <c r="S1103" s="2"/>
      <c r="Z1103" s="6"/>
      <c r="AA1103" s="6"/>
      <c r="AC1103" s="6"/>
    </row>
    <row r="1104" spans="6:29" ht="15.75" customHeight="1">
      <c r="F1104" s="6"/>
      <c r="G1104" s="6"/>
      <c r="H1104" s="6"/>
      <c r="I1104" s="6"/>
      <c r="J1104" s="6"/>
      <c r="K1104" s="6"/>
      <c r="M1104" s="2"/>
      <c r="P1104" s="84"/>
      <c r="S1104" s="2"/>
      <c r="Z1104" s="6"/>
      <c r="AA1104" s="6"/>
      <c r="AC1104" s="6"/>
    </row>
    <row r="1105" spans="6:29" ht="15.75" customHeight="1">
      <c r="F1105" s="6"/>
      <c r="G1105" s="6"/>
      <c r="H1105" s="6"/>
      <c r="I1105" s="6"/>
      <c r="J1105" s="6"/>
      <c r="K1105" s="6"/>
      <c r="M1105" s="2"/>
      <c r="P1105" s="84"/>
      <c r="S1105" s="2"/>
      <c r="Z1105" s="6"/>
      <c r="AA1105" s="6"/>
      <c r="AC1105" s="6"/>
    </row>
    <row r="1106" spans="6:29" ht="15.75" customHeight="1">
      <c r="F1106" s="6"/>
      <c r="G1106" s="6"/>
      <c r="H1106" s="6"/>
      <c r="I1106" s="6"/>
      <c r="J1106" s="6"/>
      <c r="K1106" s="6"/>
      <c r="M1106" s="2"/>
      <c r="P1106" s="84"/>
      <c r="S1106" s="2"/>
      <c r="Z1106" s="6"/>
      <c r="AA1106" s="6"/>
      <c r="AC1106" s="6"/>
    </row>
    <row r="1107" spans="6:29" ht="15.75" customHeight="1">
      <c r="F1107" s="6"/>
      <c r="G1107" s="6"/>
      <c r="H1107" s="6"/>
      <c r="I1107" s="6"/>
      <c r="J1107" s="6"/>
      <c r="K1107" s="6"/>
      <c r="M1107" s="2"/>
      <c r="P1107" s="84"/>
      <c r="S1107" s="2"/>
      <c r="Z1107" s="6"/>
      <c r="AA1107" s="6"/>
      <c r="AC1107" s="6"/>
    </row>
    <row r="1108" spans="6:29" ht="15.75" customHeight="1">
      <c r="F1108" s="6"/>
      <c r="G1108" s="6"/>
      <c r="H1108" s="6"/>
      <c r="I1108" s="6"/>
      <c r="J1108" s="6"/>
      <c r="K1108" s="6"/>
      <c r="M1108" s="2"/>
      <c r="P1108" s="84"/>
      <c r="S1108" s="2"/>
      <c r="Z1108" s="6"/>
      <c r="AA1108" s="6"/>
      <c r="AC1108" s="6"/>
    </row>
    <row r="1109" spans="6:29" ht="15.75" customHeight="1">
      <c r="F1109" s="6"/>
      <c r="G1109" s="6"/>
      <c r="H1109" s="6"/>
      <c r="I1109" s="6"/>
      <c r="J1109" s="6"/>
      <c r="K1109" s="6"/>
      <c r="M1109" s="2"/>
      <c r="P1109" s="84"/>
      <c r="S1109" s="2"/>
      <c r="Z1109" s="6"/>
      <c r="AA1109" s="6"/>
      <c r="AC1109" s="6"/>
    </row>
    <row r="1110" spans="6:29" ht="15.75" customHeight="1">
      <c r="F1110" s="6"/>
      <c r="G1110" s="6"/>
      <c r="H1110" s="6"/>
      <c r="I1110" s="6"/>
      <c r="J1110" s="6"/>
      <c r="K1110" s="6"/>
      <c r="M1110" s="2"/>
      <c r="P1110" s="84"/>
      <c r="S1110" s="2"/>
      <c r="Z1110" s="6"/>
      <c r="AA1110" s="6"/>
      <c r="AC1110" s="6"/>
    </row>
    <row r="1111" spans="6:29" ht="15.75" customHeight="1">
      <c r="F1111" s="6"/>
      <c r="G1111" s="6"/>
      <c r="H1111" s="6"/>
      <c r="I1111" s="6"/>
      <c r="J1111" s="6"/>
      <c r="K1111" s="6"/>
      <c r="M1111" s="2"/>
      <c r="P1111" s="84"/>
      <c r="S1111" s="2"/>
      <c r="Z1111" s="6"/>
      <c r="AA1111" s="6"/>
      <c r="AC1111" s="6"/>
    </row>
    <row r="1112" spans="6:29" ht="15.75" customHeight="1">
      <c r="F1112" s="6"/>
      <c r="G1112" s="6"/>
      <c r="H1112" s="6"/>
      <c r="I1112" s="6"/>
      <c r="J1112" s="6"/>
      <c r="K1112" s="6"/>
      <c r="M1112" s="2"/>
      <c r="P1112" s="84"/>
      <c r="S1112" s="2"/>
      <c r="Z1112" s="6"/>
      <c r="AA1112" s="6"/>
      <c r="AC1112" s="6"/>
    </row>
    <row r="1113" spans="6:29" ht="15.75" customHeight="1">
      <c r="F1113" s="6"/>
      <c r="G1113" s="6"/>
      <c r="H1113" s="6"/>
      <c r="I1113" s="6"/>
      <c r="J1113" s="6"/>
      <c r="K1113" s="6"/>
      <c r="M1113" s="2"/>
      <c r="P1113" s="84"/>
      <c r="S1113" s="2"/>
      <c r="Z1113" s="6"/>
      <c r="AA1113" s="6"/>
      <c r="AC1113" s="6"/>
    </row>
    <row r="1114" spans="6:29" ht="15.75" customHeight="1">
      <c r="F1114" s="6"/>
      <c r="G1114" s="6"/>
      <c r="H1114" s="6"/>
      <c r="I1114" s="6"/>
      <c r="J1114" s="6"/>
      <c r="K1114" s="6"/>
      <c r="M1114" s="2"/>
      <c r="P1114" s="84"/>
      <c r="S1114" s="2"/>
      <c r="Z1114" s="6"/>
      <c r="AA1114" s="6"/>
      <c r="AC1114" s="6"/>
    </row>
    <row r="1115" spans="6:29" ht="15.75" customHeight="1">
      <c r="F1115" s="6"/>
      <c r="G1115" s="6"/>
      <c r="H1115" s="6"/>
      <c r="I1115" s="6"/>
      <c r="J1115" s="6"/>
      <c r="K1115" s="6"/>
      <c r="M1115" s="2"/>
      <c r="P1115" s="84"/>
      <c r="S1115" s="2"/>
      <c r="Z1115" s="6"/>
      <c r="AA1115" s="6"/>
      <c r="AC1115" s="6"/>
    </row>
    <row r="1116" spans="6:29" ht="15.75" customHeight="1">
      <c r="F1116" s="6"/>
      <c r="G1116" s="6"/>
      <c r="H1116" s="6"/>
      <c r="I1116" s="6"/>
      <c r="J1116" s="6"/>
      <c r="K1116" s="6"/>
      <c r="M1116" s="2"/>
      <c r="P1116" s="84"/>
      <c r="S1116" s="2"/>
      <c r="Z1116" s="6"/>
      <c r="AA1116" s="6"/>
      <c r="AC1116" s="6"/>
    </row>
    <row r="1117" spans="6:29" ht="15.75" customHeight="1">
      <c r="F1117" s="6"/>
      <c r="G1117" s="6"/>
      <c r="H1117" s="6"/>
      <c r="I1117" s="6"/>
      <c r="J1117" s="6"/>
      <c r="K1117" s="6"/>
      <c r="M1117" s="2"/>
      <c r="P1117" s="84"/>
      <c r="S1117" s="2"/>
      <c r="Z1117" s="6"/>
      <c r="AA1117" s="6"/>
      <c r="AC1117" s="6"/>
    </row>
    <row r="1118" spans="6:29" ht="15.75" customHeight="1">
      <c r="F1118" s="6"/>
      <c r="G1118" s="6"/>
      <c r="H1118" s="6"/>
      <c r="I1118" s="6"/>
      <c r="J1118" s="6"/>
      <c r="K1118" s="6"/>
      <c r="M1118" s="2"/>
      <c r="P1118" s="84"/>
      <c r="S1118" s="2"/>
      <c r="Z1118" s="6"/>
      <c r="AA1118" s="6"/>
      <c r="AC1118" s="6"/>
    </row>
    <row r="1119" spans="6:29" ht="15.75" customHeight="1">
      <c r="F1119" s="6"/>
      <c r="G1119" s="6"/>
      <c r="H1119" s="6"/>
      <c r="I1119" s="6"/>
      <c r="J1119" s="6"/>
      <c r="K1119" s="6"/>
      <c r="M1119" s="2"/>
      <c r="P1119" s="84"/>
      <c r="S1119" s="2"/>
      <c r="Z1119" s="6"/>
      <c r="AA1119" s="6"/>
      <c r="AC1119" s="6"/>
    </row>
    <row r="1120" spans="6:29" ht="15.75" customHeight="1">
      <c r="F1120" s="6"/>
      <c r="G1120" s="6"/>
      <c r="H1120" s="6"/>
      <c r="I1120" s="6"/>
      <c r="J1120" s="6"/>
      <c r="K1120" s="6"/>
      <c r="M1120" s="2"/>
      <c r="P1120" s="84"/>
      <c r="S1120" s="2"/>
      <c r="Z1120" s="6"/>
      <c r="AA1120" s="6"/>
      <c r="AC1120" s="6"/>
    </row>
    <row r="1121" spans="6:29" ht="15.75" customHeight="1">
      <c r="F1121" s="6"/>
      <c r="G1121" s="6"/>
      <c r="H1121" s="6"/>
      <c r="I1121" s="6"/>
      <c r="J1121" s="6"/>
      <c r="K1121" s="6"/>
      <c r="M1121" s="2"/>
      <c r="P1121" s="84"/>
      <c r="S1121" s="2"/>
      <c r="Z1121" s="6"/>
      <c r="AA1121" s="6"/>
      <c r="AC1121" s="6"/>
    </row>
    <row r="1122" spans="6:29" ht="15.75" customHeight="1">
      <c r="F1122" s="6"/>
      <c r="G1122" s="6"/>
      <c r="H1122" s="6"/>
      <c r="I1122" s="6"/>
      <c r="J1122" s="6"/>
      <c r="K1122" s="6"/>
      <c r="M1122" s="2"/>
      <c r="P1122" s="84"/>
      <c r="S1122" s="2"/>
      <c r="Z1122" s="6"/>
      <c r="AA1122" s="6"/>
      <c r="AC1122" s="6"/>
    </row>
    <row r="1123" spans="6:29" ht="15.75" customHeight="1">
      <c r="F1123" s="6"/>
      <c r="G1123" s="6"/>
      <c r="H1123" s="6"/>
      <c r="I1123" s="6"/>
      <c r="J1123" s="6"/>
      <c r="K1123" s="6"/>
      <c r="M1123" s="2"/>
      <c r="P1123" s="84"/>
      <c r="S1123" s="2"/>
      <c r="Z1123" s="6"/>
      <c r="AA1123" s="6"/>
      <c r="AC1123" s="6"/>
    </row>
  </sheetData>
  <mergeCells count="9">
    <mergeCell ref="O79:R79"/>
    <mergeCell ref="O102:R102"/>
    <mergeCell ref="A1:K1"/>
    <mergeCell ref="A2:A3"/>
    <mergeCell ref="B2:F2"/>
    <mergeCell ref="G2:K2"/>
    <mergeCell ref="O4:R4"/>
    <mergeCell ref="O31:R31"/>
    <mergeCell ref="O56:R56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2" max="11" width="8.7109375" customWidth="1"/>
  </cols>
  <sheetData>
    <row r="1" spans="1:16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6">
      <c r="A2" s="121" t="s">
        <v>2</v>
      </c>
      <c r="B2" s="123" t="s">
        <v>3</v>
      </c>
      <c r="C2" s="117"/>
      <c r="D2" s="117"/>
      <c r="E2" s="117"/>
      <c r="F2" s="118"/>
      <c r="G2" s="123" t="s">
        <v>4</v>
      </c>
      <c r="H2" s="117"/>
      <c r="I2" s="117"/>
      <c r="J2" s="117"/>
      <c r="K2" s="118"/>
    </row>
    <row r="3" spans="1:16">
      <c r="A3" s="122"/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03" t="s">
        <v>79</v>
      </c>
    </row>
    <row r="4" spans="1:16">
      <c r="A4" s="95" t="s">
        <v>22</v>
      </c>
      <c r="B4" s="17"/>
      <c r="C4" s="18"/>
      <c r="D4" s="18"/>
      <c r="E4" s="18"/>
      <c r="F4" s="18"/>
      <c r="G4" s="19"/>
      <c r="H4" s="19"/>
      <c r="I4" s="19"/>
      <c r="J4" s="19"/>
      <c r="K4" s="19"/>
      <c r="L4" s="104"/>
    </row>
    <row r="5" spans="1:16">
      <c r="A5" s="96" t="s">
        <v>27</v>
      </c>
      <c r="B5" s="18">
        <v>9</v>
      </c>
      <c r="C5" s="18">
        <v>4</v>
      </c>
      <c r="D5" s="18">
        <v>17</v>
      </c>
      <c r="E5" s="18">
        <v>30</v>
      </c>
      <c r="F5" s="21">
        <v>0</v>
      </c>
      <c r="G5" s="23">
        <v>9</v>
      </c>
      <c r="H5" s="22">
        <v>4</v>
      </c>
      <c r="I5" s="23">
        <v>17</v>
      </c>
      <c r="J5" s="23">
        <v>26</v>
      </c>
      <c r="K5" s="23">
        <v>4</v>
      </c>
      <c r="L5" s="104">
        <f t="shared" ref="L5:L15" si="0">SUM(G5:K5)</f>
        <v>60</v>
      </c>
      <c r="M5" s="105">
        <v>0</v>
      </c>
      <c r="N5" s="106">
        <v>0</v>
      </c>
      <c r="O5" s="106">
        <v>0</v>
      </c>
      <c r="P5" s="106">
        <v>0</v>
      </c>
    </row>
    <row r="6" spans="1:16">
      <c r="A6" s="96" t="s">
        <v>30</v>
      </c>
      <c r="B6" s="18">
        <v>18</v>
      </c>
      <c r="C6" s="18">
        <v>8</v>
      </c>
      <c r="D6" s="18">
        <v>34</v>
      </c>
      <c r="E6" s="18">
        <v>60</v>
      </c>
      <c r="F6" s="21">
        <v>0</v>
      </c>
      <c r="G6" s="23">
        <v>18</v>
      </c>
      <c r="H6" s="23">
        <v>9</v>
      </c>
      <c r="I6" s="23">
        <v>34</v>
      </c>
      <c r="J6" s="23">
        <v>53</v>
      </c>
      <c r="K6" s="22">
        <v>6</v>
      </c>
      <c r="L6" s="104">
        <f t="shared" si="0"/>
        <v>120</v>
      </c>
      <c r="M6" s="24">
        <v>12</v>
      </c>
    </row>
    <row r="7" spans="1:16">
      <c r="A7" s="96" t="s">
        <v>33</v>
      </c>
      <c r="B7" s="18">
        <v>18</v>
      </c>
      <c r="C7" s="18">
        <v>8</v>
      </c>
      <c r="D7" s="18">
        <v>34</v>
      </c>
      <c r="E7" s="18">
        <v>60</v>
      </c>
      <c r="F7" s="21">
        <v>0</v>
      </c>
      <c r="G7" s="23">
        <v>18</v>
      </c>
      <c r="H7" s="22">
        <v>7</v>
      </c>
      <c r="I7" s="23">
        <v>34</v>
      </c>
      <c r="J7" s="23">
        <v>57</v>
      </c>
      <c r="K7" s="22">
        <v>3</v>
      </c>
      <c r="L7" s="104">
        <f t="shared" si="0"/>
        <v>119</v>
      </c>
    </row>
    <row r="8" spans="1:16">
      <c r="A8" s="96" t="s">
        <v>34</v>
      </c>
      <c r="B8" s="18">
        <v>9</v>
      </c>
      <c r="C8" s="18">
        <v>4</v>
      </c>
      <c r="D8" s="18">
        <v>17</v>
      </c>
      <c r="E8" s="18">
        <v>30</v>
      </c>
      <c r="F8" s="21">
        <v>0</v>
      </c>
      <c r="G8" s="23">
        <v>9</v>
      </c>
      <c r="H8" s="23">
        <v>4</v>
      </c>
      <c r="I8" s="23">
        <v>17</v>
      </c>
      <c r="J8" s="23">
        <v>29</v>
      </c>
      <c r="K8" s="22">
        <v>2</v>
      </c>
      <c r="L8" s="103">
        <f t="shared" si="0"/>
        <v>61</v>
      </c>
    </row>
    <row r="9" spans="1:16">
      <c r="A9" s="96" t="s">
        <v>35</v>
      </c>
      <c r="B9" s="18">
        <v>8</v>
      </c>
      <c r="C9" s="18">
        <v>3</v>
      </c>
      <c r="D9" s="18">
        <v>14</v>
      </c>
      <c r="E9" s="18">
        <v>25</v>
      </c>
      <c r="F9" s="21">
        <v>0</v>
      </c>
      <c r="G9" s="18">
        <v>8</v>
      </c>
      <c r="H9" s="18">
        <v>3</v>
      </c>
      <c r="I9" s="18">
        <v>14</v>
      </c>
      <c r="J9" s="23">
        <v>21</v>
      </c>
      <c r="K9" s="22">
        <v>4</v>
      </c>
      <c r="L9" s="104">
        <f t="shared" si="0"/>
        <v>50</v>
      </c>
    </row>
    <row r="10" spans="1:16">
      <c r="A10" s="96" t="s">
        <v>36</v>
      </c>
      <c r="B10" s="18">
        <v>9</v>
      </c>
      <c r="C10" s="18">
        <v>4</v>
      </c>
      <c r="D10" s="18">
        <v>17</v>
      </c>
      <c r="E10" s="18">
        <v>30</v>
      </c>
      <c r="F10" s="20">
        <v>0</v>
      </c>
      <c r="G10" s="18">
        <v>9</v>
      </c>
      <c r="H10" s="18">
        <v>4</v>
      </c>
      <c r="I10" s="18">
        <v>17</v>
      </c>
      <c r="J10" s="23">
        <v>26</v>
      </c>
      <c r="K10" s="22">
        <v>2</v>
      </c>
      <c r="L10" s="104">
        <f t="shared" si="0"/>
        <v>58</v>
      </c>
    </row>
    <row r="11" spans="1:16">
      <c r="A11" s="96" t="s">
        <v>37</v>
      </c>
      <c r="B11" s="18">
        <v>9</v>
      </c>
      <c r="C11" s="18">
        <v>4</v>
      </c>
      <c r="D11" s="18">
        <v>17</v>
      </c>
      <c r="E11" s="18">
        <v>30</v>
      </c>
      <c r="F11" s="21">
        <v>0</v>
      </c>
      <c r="G11" s="22">
        <v>6</v>
      </c>
      <c r="H11" s="22">
        <v>2</v>
      </c>
      <c r="I11" s="23">
        <v>17</v>
      </c>
      <c r="J11" s="23">
        <v>26</v>
      </c>
      <c r="K11" s="22">
        <v>2</v>
      </c>
      <c r="L11" s="104">
        <f t="shared" si="0"/>
        <v>53</v>
      </c>
    </row>
    <row r="12" spans="1:16">
      <c r="A12" s="96" t="s">
        <v>38</v>
      </c>
      <c r="B12" s="18">
        <v>24</v>
      </c>
      <c r="C12" s="18">
        <v>14</v>
      </c>
      <c r="D12" s="18">
        <v>42</v>
      </c>
      <c r="E12" s="18">
        <v>80</v>
      </c>
      <c r="F12" s="21">
        <v>0</v>
      </c>
      <c r="G12" s="22">
        <v>24</v>
      </c>
      <c r="H12" s="22">
        <v>9</v>
      </c>
      <c r="I12" s="23">
        <v>42</v>
      </c>
      <c r="J12" s="23">
        <v>76</v>
      </c>
      <c r="K12" s="22">
        <v>9</v>
      </c>
      <c r="L12" s="104">
        <f t="shared" si="0"/>
        <v>160</v>
      </c>
    </row>
    <row r="13" spans="1:16">
      <c r="A13" s="96" t="s">
        <v>40</v>
      </c>
      <c r="B13" s="18">
        <v>9</v>
      </c>
      <c r="C13" s="18">
        <v>4</v>
      </c>
      <c r="D13" s="18">
        <v>17</v>
      </c>
      <c r="E13" s="18">
        <v>30</v>
      </c>
      <c r="F13" s="21">
        <v>0</v>
      </c>
      <c r="G13" s="22">
        <v>9</v>
      </c>
      <c r="H13" s="22">
        <v>3</v>
      </c>
      <c r="I13" s="23">
        <v>17</v>
      </c>
      <c r="J13" s="23">
        <v>25</v>
      </c>
      <c r="K13" s="22">
        <v>4</v>
      </c>
      <c r="L13" s="104">
        <f t="shared" si="0"/>
        <v>58</v>
      </c>
    </row>
    <row r="14" spans="1:16">
      <c r="A14" s="96" t="s">
        <v>39</v>
      </c>
      <c r="B14" s="18">
        <v>12</v>
      </c>
      <c r="C14" s="18">
        <v>7</v>
      </c>
      <c r="D14" s="18">
        <v>21</v>
      </c>
      <c r="E14" s="18">
        <v>40</v>
      </c>
      <c r="F14" s="21">
        <v>0</v>
      </c>
      <c r="G14" s="23">
        <v>12</v>
      </c>
      <c r="H14" s="22">
        <v>5</v>
      </c>
      <c r="I14" s="23">
        <v>21</v>
      </c>
      <c r="J14" s="23">
        <v>38</v>
      </c>
      <c r="K14" s="22">
        <v>4</v>
      </c>
      <c r="L14" s="104">
        <f t="shared" si="0"/>
        <v>80</v>
      </c>
    </row>
    <row r="15" spans="1:16">
      <c r="A15" s="97" t="s">
        <v>44</v>
      </c>
      <c r="B15" s="18">
        <f t="shared" ref="B15:E15" si="1">SUM(B5:B14)</f>
        <v>125</v>
      </c>
      <c r="C15" s="18">
        <f t="shared" si="1"/>
        <v>60</v>
      </c>
      <c r="D15" s="18">
        <f t="shared" si="1"/>
        <v>230</v>
      </c>
      <c r="E15" s="18">
        <f t="shared" si="1"/>
        <v>415</v>
      </c>
      <c r="F15" s="21">
        <v>0</v>
      </c>
      <c r="G15" s="18">
        <f t="shared" ref="G15:K15" si="2">SUM(G5:G14)</f>
        <v>122</v>
      </c>
      <c r="H15" s="18">
        <f t="shared" si="2"/>
        <v>50</v>
      </c>
      <c r="I15" s="18">
        <f t="shared" si="2"/>
        <v>230</v>
      </c>
      <c r="J15" s="18">
        <f t="shared" si="2"/>
        <v>377</v>
      </c>
      <c r="K15" s="18">
        <f t="shared" si="2"/>
        <v>40</v>
      </c>
      <c r="L15" s="104">
        <f t="shared" si="0"/>
        <v>819</v>
      </c>
    </row>
    <row r="16" spans="1:16">
      <c r="A16" s="98"/>
      <c r="B16" s="18"/>
      <c r="C16" s="18"/>
      <c r="D16" s="18">
        <f>D15+C15+B15</f>
        <v>415</v>
      </c>
      <c r="E16" s="59">
        <f>D16+E15</f>
        <v>830</v>
      </c>
      <c r="F16" s="21"/>
      <c r="G16" s="19"/>
      <c r="H16" s="19"/>
      <c r="I16" s="19">
        <f>G15+H15+I15</f>
        <v>402</v>
      </c>
      <c r="J16" s="19"/>
      <c r="K16" s="19">
        <f>SUM(G15:K15)</f>
        <v>819</v>
      </c>
      <c r="L16" s="107"/>
    </row>
    <row r="17" spans="1:14">
      <c r="A17" s="98" t="s">
        <v>22</v>
      </c>
      <c r="B17" s="36"/>
      <c r="C17" s="36"/>
      <c r="D17" s="36"/>
      <c r="E17" s="36"/>
      <c r="F17" s="37"/>
      <c r="G17" s="19"/>
      <c r="H17" s="19"/>
      <c r="I17" s="19"/>
      <c r="J17" s="19"/>
      <c r="K17" s="19"/>
      <c r="L17" s="104"/>
    </row>
    <row r="18" spans="1:14">
      <c r="A18" s="99" t="s">
        <v>69</v>
      </c>
      <c r="B18" s="108">
        <v>13</v>
      </c>
      <c r="C18" s="109">
        <v>2</v>
      </c>
      <c r="D18" s="96">
        <v>27</v>
      </c>
      <c r="E18" s="110">
        <v>3</v>
      </c>
      <c r="F18" s="96" t="s">
        <v>80</v>
      </c>
      <c r="G18" s="20">
        <v>12</v>
      </c>
      <c r="H18" s="18">
        <v>2</v>
      </c>
      <c r="I18" s="20">
        <v>23</v>
      </c>
      <c r="J18" s="20">
        <v>1</v>
      </c>
      <c r="K18" s="20">
        <v>8</v>
      </c>
      <c r="L18" s="104"/>
    </row>
    <row r="19" spans="1:14">
      <c r="A19" s="100" t="s">
        <v>70</v>
      </c>
      <c r="B19" s="96">
        <v>7</v>
      </c>
      <c r="C19" s="109">
        <v>2</v>
      </c>
      <c r="D19" s="96">
        <v>25</v>
      </c>
      <c r="E19" s="110">
        <v>9</v>
      </c>
      <c r="F19" s="96">
        <v>1</v>
      </c>
      <c r="G19" s="20">
        <v>7</v>
      </c>
      <c r="H19" s="18">
        <v>2</v>
      </c>
      <c r="I19" s="20">
        <v>24</v>
      </c>
      <c r="J19" s="20">
        <v>3</v>
      </c>
      <c r="K19" s="21">
        <v>8</v>
      </c>
      <c r="L19" s="104"/>
    </row>
    <row r="20" spans="1:14">
      <c r="A20" s="100" t="s">
        <v>71</v>
      </c>
      <c r="B20" s="96">
        <v>6</v>
      </c>
      <c r="C20" s="109">
        <v>3</v>
      </c>
      <c r="D20" s="96">
        <v>25</v>
      </c>
      <c r="E20" s="110">
        <v>7</v>
      </c>
      <c r="F20" s="96">
        <v>3</v>
      </c>
      <c r="G20" s="18">
        <v>6</v>
      </c>
      <c r="H20" s="20">
        <v>3</v>
      </c>
      <c r="I20" s="20">
        <v>26</v>
      </c>
      <c r="J20" s="20">
        <v>1</v>
      </c>
      <c r="K20" s="21">
        <v>8</v>
      </c>
      <c r="L20" s="104"/>
    </row>
    <row r="21" spans="1:14">
      <c r="A21" s="100" t="s">
        <v>72</v>
      </c>
      <c r="B21" s="96">
        <v>6</v>
      </c>
      <c r="C21" s="109">
        <v>2</v>
      </c>
      <c r="D21" s="96">
        <v>20</v>
      </c>
      <c r="E21" s="110">
        <v>7</v>
      </c>
      <c r="F21" s="96">
        <v>2</v>
      </c>
      <c r="G21" s="20">
        <v>6</v>
      </c>
      <c r="H21" s="18">
        <v>2</v>
      </c>
      <c r="I21" s="20">
        <v>19</v>
      </c>
      <c r="J21" s="20">
        <v>4</v>
      </c>
      <c r="K21" s="21">
        <v>6</v>
      </c>
      <c r="L21" s="104"/>
    </row>
    <row r="22" spans="1:14">
      <c r="A22" s="100" t="s">
        <v>73</v>
      </c>
      <c r="B22" s="96">
        <v>4</v>
      </c>
      <c r="C22" s="109">
        <v>3</v>
      </c>
      <c r="D22" s="96">
        <v>20</v>
      </c>
      <c r="E22" s="110">
        <v>10</v>
      </c>
      <c r="F22" s="96">
        <v>2</v>
      </c>
      <c r="G22" s="20">
        <v>4</v>
      </c>
      <c r="H22" s="20">
        <v>3</v>
      </c>
      <c r="I22" s="20">
        <v>21</v>
      </c>
      <c r="J22" s="20">
        <v>5</v>
      </c>
      <c r="K22" s="21">
        <v>6</v>
      </c>
      <c r="L22" s="104"/>
    </row>
    <row r="23" spans="1:14">
      <c r="A23" s="100" t="s">
        <v>74</v>
      </c>
      <c r="B23" s="96">
        <v>9</v>
      </c>
      <c r="C23" s="109">
        <v>2</v>
      </c>
      <c r="D23" s="96">
        <v>17</v>
      </c>
      <c r="E23" s="110">
        <v>7</v>
      </c>
      <c r="F23" s="96">
        <v>3</v>
      </c>
      <c r="G23" s="20">
        <v>7</v>
      </c>
      <c r="H23" s="20">
        <v>1</v>
      </c>
      <c r="I23" s="20">
        <v>26</v>
      </c>
      <c r="J23" s="20">
        <v>3</v>
      </c>
      <c r="K23" s="20">
        <v>4</v>
      </c>
      <c r="L23" s="104"/>
    </row>
    <row r="24" spans="1:14">
      <c r="A24" s="100" t="s">
        <v>75</v>
      </c>
      <c r="B24" s="96">
        <v>7</v>
      </c>
      <c r="C24" s="109">
        <v>2</v>
      </c>
      <c r="D24" s="96">
        <v>22</v>
      </c>
      <c r="E24" s="110">
        <v>14</v>
      </c>
      <c r="F24" s="96">
        <v>2</v>
      </c>
      <c r="G24" s="20">
        <v>7</v>
      </c>
      <c r="H24" s="18">
        <v>2</v>
      </c>
      <c r="I24" s="20">
        <v>21</v>
      </c>
      <c r="J24" s="20">
        <v>9</v>
      </c>
      <c r="K24" s="20">
        <v>8</v>
      </c>
      <c r="L24" s="104"/>
    </row>
    <row r="25" spans="1:14">
      <c r="A25" s="100" t="s">
        <v>76</v>
      </c>
      <c r="B25" s="96">
        <v>10</v>
      </c>
      <c r="C25" s="109">
        <v>3</v>
      </c>
      <c r="D25" s="96">
        <v>32</v>
      </c>
      <c r="E25" s="110">
        <v>14</v>
      </c>
      <c r="F25" s="96" t="s">
        <v>80</v>
      </c>
      <c r="G25" s="20">
        <v>7</v>
      </c>
      <c r="H25" s="20">
        <v>2</v>
      </c>
      <c r="I25" s="20">
        <v>27</v>
      </c>
      <c r="J25" s="20">
        <v>6</v>
      </c>
      <c r="K25" s="20">
        <v>18</v>
      </c>
      <c r="L25" s="104"/>
    </row>
    <row r="26" spans="1:14">
      <c r="A26" s="100" t="s">
        <v>77</v>
      </c>
      <c r="B26" s="96">
        <v>4</v>
      </c>
      <c r="C26" s="109">
        <v>0</v>
      </c>
      <c r="D26" s="96">
        <v>27</v>
      </c>
      <c r="E26" s="110">
        <v>13</v>
      </c>
      <c r="F26" s="96">
        <v>1</v>
      </c>
      <c r="G26" s="20">
        <v>4</v>
      </c>
      <c r="H26" s="20">
        <v>0</v>
      </c>
      <c r="I26" s="20">
        <v>23</v>
      </c>
      <c r="J26" s="20">
        <v>9</v>
      </c>
      <c r="K26" s="20">
        <v>9</v>
      </c>
      <c r="L26" s="104"/>
    </row>
    <row r="27" spans="1:14">
      <c r="A27" s="100" t="s">
        <v>78</v>
      </c>
      <c r="B27" s="96">
        <v>7</v>
      </c>
      <c r="C27" s="109">
        <v>1</v>
      </c>
      <c r="D27" s="96">
        <v>26</v>
      </c>
      <c r="E27" s="110">
        <v>6</v>
      </c>
      <c r="F27" s="96">
        <v>1</v>
      </c>
      <c r="G27" s="20">
        <v>7</v>
      </c>
      <c r="H27" s="20">
        <v>1</v>
      </c>
      <c r="I27" s="20">
        <v>26</v>
      </c>
      <c r="J27" s="20">
        <v>3</v>
      </c>
      <c r="K27" s="20">
        <v>4</v>
      </c>
      <c r="L27" s="104"/>
    </row>
    <row r="28" spans="1:14">
      <c r="A28" s="97" t="s">
        <v>44</v>
      </c>
      <c r="B28" s="21">
        <f t="shared" ref="B28:K28" si="3">SUM(B18:B27)</f>
        <v>73</v>
      </c>
      <c r="C28" s="21">
        <f t="shared" si="3"/>
        <v>20</v>
      </c>
      <c r="D28" s="47">
        <f t="shared" si="3"/>
        <v>241</v>
      </c>
      <c r="E28" s="21">
        <f t="shared" si="3"/>
        <v>90</v>
      </c>
      <c r="F28" s="21">
        <f t="shared" si="3"/>
        <v>15</v>
      </c>
      <c r="G28" s="37">
        <f t="shared" si="3"/>
        <v>67</v>
      </c>
      <c r="H28" s="37">
        <f t="shared" si="3"/>
        <v>18</v>
      </c>
      <c r="I28" s="37">
        <f t="shared" si="3"/>
        <v>236</v>
      </c>
      <c r="J28" s="37">
        <f t="shared" si="3"/>
        <v>44</v>
      </c>
      <c r="K28" s="37">
        <f t="shared" si="3"/>
        <v>79</v>
      </c>
      <c r="L28" s="104"/>
    </row>
    <row r="29" spans="1:14">
      <c r="A29" s="51"/>
      <c r="B29" s="52"/>
      <c r="C29" s="52"/>
      <c r="D29" s="18">
        <f>D28+C28+B28</f>
        <v>334</v>
      </c>
      <c r="E29" s="52">
        <f>SUM(E18:E28)</f>
        <v>180</v>
      </c>
      <c r="F29" s="21"/>
      <c r="G29" s="37"/>
      <c r="H29" s="37"/>
      <c r="I29" s="19">
        <f>G28+H28+I28</f>
        <v>321</v>
      </c>
      <c r="J29" s="37"/>
      <c r="K29" s="37">
        <f>SUM(G28:K28)</f>
        <v>444</v>
      </c>
      <c r="L29" s="107">
        <v>441</v>
      </c>
      <c r="M29" s="43">
        <f>I29+I16</f>
        <v>723</v>
      </c>
      <c r="N29" s="43">
        <f>D29+D16</f>
        <v>749</v>
      </c>
    </row>
    <row r="30" spans="1:14">
      <c r="A30" s="57"/>
      <c r="B30" s="58"/>
      <c r="C30" s="58"/>
      <c r="D30" s="17"/>
      <c r="E30" s="58"/>
      <c r="F30" s="47"/>
      <c r="G30" s="37"/>
      <c r="H30" s="37"/>
      <c r="I30" s="37"/>
      <c r="J30" s="37"/>
      <c r="K30" s="37"/>
      <c r="L30" s="104"/>
    </row>
    <row r="31" spans="1:14">
      <c r="A31" s="95" t="s">
        <v>57</v>
      </c>
      <c r="B31" s="59"/>
      <c r="C31" s="59"/>
      <c r="D31" s="59"/>
      <c r="E31" s="59"/>
      <c r="F31" s="18"/>
      <c r="G31" s="19"/>
      <c r="H31" s="19"/>
      <c r="I31" s="19"/>
      <c r="J31" s="19"/>
      <c r="K31" s="19"/>
      <c r="L31" s="104"/>
    </row>
    <row r="32" spans="1:14">
      <c r="A32" s="96" t="s">
        <v>27</v>
      </c>
      <c r="B32" s="59">
        <v>9</v>
      </c>
      <c r="C32" s="59">
        <v>4</v>
      </c>
      <c r="D32" s="59">
        <v>17</v>
      </c>
      <c r="E32" s="59">
        <v>30</v>
      </c>
      <c r="F32" s="21">
        <v>0</v>
      </c>
      <c r="G32" s="23">
        <v>9</v>
      </c>
      <c r="H32" s="22">
        <v>4</v>
      </c>
      <c r="I32" s="23">
        <v>17</v>
      </c>
      <c r="J32" s="23">
        <v>31</v>
      </c>
      <c r="K32" s="22">
        <v>3</v>
      </c>
      <c r="L32" s="104">
        <f t="shared" ref="L32:L42" si="4">SUM(G32:K32)</f>
        <v>64</v>
      </c>
    </row>
    <row r="33" spans="1:12">
      <c r="A33" s="96" t="s">
        <v>30</v>
      </c>
      <c r="B33" s="59">
        <v>18</v>
      </c>
      <c r="C33" s="59">
        <v>8</v>
      </c>
      <c r="D33" s="59">
        <v>34</v>
      </c>
      <c r="E33" s="59">
        <v>60</v>
      </c>
      <c r="F33" s="21">
        <v>0</v>
      </c>
      <c r="G33" s="23">
        <v>18</v>
      </c>
      <c r="H33" s="22">
        <v>7</v>
      </c>
      <c r="I33" s="23">
        <v>34</v>
      </c>
      <c r="J33" s="23">
        <v>53</v>
      </c>
      <c r="K33" s="22">
        <v>7</v>
      </c>
      <c r="L33" s="104">
        <f t="shared" si="4"/>
        <v>119</v>
      </c>
    </row>
    <row r="34" spans="1:12">
      <c r="A34" s="96" t="s">
        <v>33</v>
      </c>
      <c r="B34" s="59">
        <v>18</v>
      </c>
      <c r="C34" s="59">
        <v>8</v>
      </c>
      <c r="D34" s="59">
        <v>34</v>
      </c>
      <c r="E34" s="59">
        <v>60</v>
      </c>
      <c r="F34" s="21">
        <v>0</v>
      </c>
      <c r="G34" s="23">
        <v>18</v>
      </c>
      <c r="H34" s="22">
        <v>4</v>
      </c>
      <c r="I34" s="23">
        <v>34</v>
      </c>
      <c r="J34" s="23">
        <v>53</v>
      </c>
      <c r="K34" s="22">
        <v>7</v>
      </c>
      <c r="L34" s="104">
        <f t="shared" si="4"/>
        <v>116</v>
      </c>
    </row>
    <row r="35" spans="1:12">
      <c r="A35" s="96" t="s">
        <v>34</v>
      </c>
      <c r="B35" s="59">
        <v>9</v>
      </c>
      <c r="C35" s="59">
        <v>4</v>
      </c>
      <c r="D35" s="59">
        <v>17</v>
      </c>
      <c r="E35" s="59">
        <v>30</v>
      </c>
      <c r="F35" s="21">
        <v>0</v>
      </c>
      <c r="G35" s="22">
        <v>9</v>
      </c>
      <c r="H35" s="23">
        <v>4</v>
      </c>
      <c r="I35" s="23">
        <v>17</v>
      </c>
      <c r="J35" s="23">
        <v>31</v>
      </c>
      <c r="K35" s="22">
        <v>4</v>
      </c>
      <c r="L35" s="103">
        <f t="shared" si="4"/>
        <v>65</v>
      </c>
    </row>
    <row r="36" spans="1:12">
      <c r="A36" s="96" t="s">
        <v>35</v>
      </c>
      <c r="B36" s="59">
        <v>8</v>
      </c>
      <c r="C36" s="59">
        <v>3</v>
      </c>
      <c r="D36" s="59">
        <v>14</v>
      </c>
      <c r="E36" s="59">
        <v>25</v>
      </c>
      <c r="F36" s="21">
        <v>0</v>
      </c>
      <c r="G36" s="22">
        <v>8</v>
      </c>
      <c r="H36" s="23">
        <v>3</v>
      </c>
      <c r="I36" s="22">
        <v>14</v>
      </c>
      <c r="J36" s="23">
        <v>11</v>
      </c>
      <c r="K36" s="23">
        <v>5</v>
      </c>
      <c r="L36" s="104">
        <f t="shared" si="4"/>
        <v>41</v>
      </c>
    </row>
    <row r="37" spans="1:12">
      <c r="A37" s="96" t="s">
        <v>36</v>
      </c>
      <c r="B37" s="59">
        <v>9</v>
      </c>
      <c r="C37" s="59">
        <v>4</v>
      </c>
      <c r="D37" s="59">
        <v>17</v>
      </c>
      <c r="E37" s="59">
        <v>30</v>
      </c>
      <c r="F37" s="21">
        <v>0</v>
      </c>
      <c r="G37" s="22">
        <v>8</v>
      </c>
      <c r="H37" s="23">
        <v>4</v>
      </c>
      <c r="I37" s="23">
        <v>17</v>
      </c>
      <c r="J37" s="23">
        <v>28</v>
      </c>
      <c r="K37" s="22">
        <v>1</v>
      </c>
      <c r="L37" s="104">
        <f t="shared" si="4"/>
        <v>58</v>
      </c>
    </row>
    <row r="38" spans="1:12">
      <c r="A38" s="96" t="s">
        <v>37</v>
      </c>
      <c r="B38" s="59">
        <v>9</v>
      </c>
      <c r="C38" s="59">
        <v>4</v>
      </c>
      <c r="D38" s="59">
        <v>17</v>
      </c>
      <c r="E38" s="59">
        <v>30</v>
      </c>
      <c r="F38" s="21">
        <v>0</v>
      </c>
      <c r="G38" s="22">
        <v>8</v>
      </c>
      <c r="H38" s="22">
        <v>2</v>
      </c>
      <c r="I38" s="23">
        <v>17</v>
      </c>
      <c r="J38" s="23">
        <v>22</v>
      </c>
      <c r="K38" s="22">
        <v>2</v>
      </c>
      <c r="L38" s="104">
        <f t="shared" si="4"/>
        <v>51</v>
      </c>
    </row>
    <row r="39" spans="1:12">
      <c r="A39" s="96" t="s">
        <v>38</v>
      </c>
      <c r="B39" s="59">
        <v>24</v>
      </c>
      <c r="C39" s="59">
        <v>14</v>
      </c>
      <c r="D39" s="59">
        <v>42</v>
      </c>
      <c r="E39" s="59">
        <v>80</v>
      </c>
      <c r="F39" s="21">
        <v>0</v>
      </c>
      <c r="G39" s="22">
        <v>20</v>
      </c>
      <c r="H39" s="22">
        <v>10</v>
      </c>
      <c r="I39" s="23">
        <v>42</v>
      </c>
      <c r="J39" s="23">
        <v>73</v>
      </c>
      <c r="K39" s="22">
        <v>7</v>
      </c>
      <c r="L39" s="104">
        <f t="shared" si="4"/>
        <v>152</v>
      </c>
    </row>
    <row r="40" spans="1:12">
      <c r="A40" s="96" t="s">
        <v>39</v>
      </c>
      <c r="B40" s="59">
        <v>12</v>
      </c>
      <c r="C40" s="59">
        <v>7</v>
      </c>
      <c r="D40" s="59">
        <v>21</v>
      </c>
      <c r="E40" s="59">
        <v>40</v>
      </c>
      <c r="F40" s="21">
        <v>0</v>
      </c>
      <c r="G40" s="22">
        <v>8</v>
      </c>
      <c r="H40" s="22">
        <v>6</v>
      </c>
      <c r="I40" s="23">
        <v>21</v>
      </c>
      <c r="J40" s="23">
        <v>35</v>
      </c>
      <c r="K40" s="22">
        <v>3</v>
      </c>
      <c r="L40" s="104">
        <f t="shared" si="4"/>
        <v>73</v>
      </c>
    </row>
    <row r="41" spans="1:12">
      <c r="A41" s="96" t="s">
        <v>40</v>
      </c>
      <c r="B41" s="59">
        <v>9</v>
      </c>
      <c r="C41" s="59">
        <v>4</v>
      </c>
      <c r="D41" s="59">
        <v>17</v>
      </c>
      <c r="E41" s="59">
        <v>30</v>
      </c>
      <c r="F41" s="21">
        <v>0</v>
      </c>
      <c r="G41" s="23">
        <v>9</v>
      </c>
      <c r="H41" s="22">
        <v>4</v>
      </c>
      <c r="I41" s="23">
        <v>17</v>
      </c>
      <c r="J41" s="23">
        <v>22</v>
      </c>
      <c r="K41" s="22">
        <v>2</v>
      </c>
      <c r="L41" s="104">
        <f t="shared" si="4"/>
        <v>54</v>
      </c>
    </row>
    <row r="42" spans="1:12">
      <c r="A42" s="97" t="s">
        <v>44</v>
      </c>
      <c r="B42" s="59">
        <v>125</v>
      </c>
      <c r="C42" s="59">
        <v>44</v>
      </c>
      <c r="D42" s="59">
        <v>246</v>
      </c>
      <c r="E42" s="59">
        <f t="shared" ref="E42:K42" si="5">SUM(E32:E41)</f>
        <v>415</v>
      </c>
      <c r="F42" s="21">
        <f t="shared" si="5"/>
        <v>0</v>
      </c>
      <c r="G42" s="19">
        <f t="shared" si="5"/>
        <v>115</v>
      </c>
      <c r="H42" s="19">
        <f t="shared" si="5"/>
        <v>48</v>
      </c>
      <c r="I42" s="19">
        <f t="shared" si="5"/>
        <v>230</v>
      </c>
      <c r="J42" s="19">
        <f t="shared" si="5"/>
        <v>359</v>
      </c>
      <c r="K42" s="19">
        <f t="shared" si="5"/>
        <v>41</v>
      </c>
      <c r="L42" s="104">
        <f t="shared" si="4"/>
        <v>793</v>
      </c>
    </row>
    <row r="43" spans="1:12">
      <c r="A43" s="97"/>
      <c r="B43" s="59"/>
      <c r="C43" s="59"/>
      <c r="D43" s="59">
        <f>D42+C42+B42</f>
        <v>415</v>
      </c>
      <c r="E43" s="59">
        <f>D43+E42</f>
        <v>830</v>
      </c>
      <c r="F43" s="21"/>
      <c r="G43" s="19"/>
      <c r="H43" s="19"/>
      <c r="I43" s="19">
        <f>G42+H42+I42</f>
        <v>393</v>
      </c>
      <c r="J43" s="19"/>
      <c r="K43" s="19">
        <f>SUM(G42:K42)</f>
        <v>793</v>
      </c>
      <c r="L43" s="104"/>
    </row>
    <row r="44" spans="1:12">
      <c r="A44" s="99" t="s">
        <v>69</v>
      </c>
      <c r="B44" s="111">
        <v>17</v>
      </c>
      <c r="C44" s="112">
        <v>2</v>
      </c>
      <c r="D44" s="112">
        <v>20</v>
      </c>
      <c r="E44" s="110">
        <v>4</v>
      </c>
      <c r="F44" s="113" t="s">
        <v>81</v>
      </c>
      <c r="G44" s="20">
        <v>15</v>
      </c>
      <c r="H44" s="18">
        <v>2</v>
      </c>
      <c r="I44" s="20">
        <v>18</v>
      </c>
      <c r="J44" s="20">
        <v>2</v>
      </c>
      <c r="K44" s="20">
        <v>6</v>
      </c>
      <c r="L44" s="104"/>
    </row>
    <row r="45" spans="1:12">
      <c r="A45" s="100" t="s">
        <v>70</v>
      </c>
      <c r="B45" s="112">
        <v>7</v>
      </c>
      <c r="C45" s="100" t="s">
        <v>81</v>
      </c>
      <c r="D45" s="112">
        <v>25</v>
      </c>
      <c r="E45" s="110">
        <v>8</v>
      </c>
      <c r="F45" s="112">
        <v>4</v>
      </c>
      <c r="G45" s="20">
        <v>5</v>
      </c>
      <c r="H45" s="20">
        <v>0</v>
      </c>
      <c r="I45" s="20">
        <v>27</v>
      </c>
      <c r="J45" s="20">
        <v>4</v>
      </c>
      <c r="K45" s="21">
        <v>8</v>
      </c>
      <c r="L45" s="104"/>
    </row>
    <row r="46" spans="1:12">
      <c r="A46" s="100" t="s">
        <v>71</v>
      </c>
      <c r="B46" s="112">
        <v>4</v>
      </c>
      <c r="C46" s="112">
        <v>1</v>
      </c>
      <c r="D46" s="112">
        <v>25</v>
      </c>
      <c r="E46" s="110">
        <v>5</v>
      </c>
      <c r="F46" s="112">
        <v>2</v>
      </c>
      <c r="G46" s="20">
        <v>3</v>
      </c>
      <c r="H46" s="20">
        <v>1</v>
      </c>
      <c r="I46" s="20">
        <v>24</v>
      </c>
      <c r="J46" s="20">
        <v>2</v>
      </c>
      <c r="K46" s="20">
        <v>7</v>
      </c>
      <c r="L46" s="104"/>
    </row>
    <row r="47" spans="1:12">
      <c r="A47" s="100" t="s">
        <v>72</v>
      </c>
      <c r="B47" s="112">
        <v>3</v>
      </c>
      <c r="C47" s="112">
        <v>3</v>
      </c>
      <c r="D47" s="112">
        <v>18</v>
      </c>
      <c r="E47" s="110">
        <v>14</v>
      </c>
      <c r="F47" s="112">
        <v>1</v>
      </c>
      <c r="G47" s="20">
        <v>2</v>
      </c>
      <c r="H47" s="20">
        <v>3</v>
      </c>
      <c r="I47" s="20">
        <v>19</v>
      </c>
      <c r="J47" s="20">
        <v>9</v>
      </c>
      <c r="K47" s="21">
        <v>6</v>
      </c>
      <c r="L47" s="104"/>
    </row>
    <row r="48" spans="1:12">
      <c r="A48" s="100" t="s">
        <v>73</v>
      </c>
      <c r="B48" s="112">
        <v>2</v>
      </c>
      <c r="C48" s="112">
        <v>1</v>
      </c>
      <c r="D48" s="112">
        <v>16</v>
      </c>
      <c r="E48" s="110">
        <v>8</v>
      </c>
      <c r="F48" s="112">
        <v>1</v>
      </c>
      <c r="G48" s="20">
        <v>2</v>
      </c>
      <c r="H48" s="20">
        <v>1</v>
      </c>
      <c r="I48" s="20">
        <v>14</v>
      </c>
      <c r="J48" s="20">
        <v>5</v>
      </c>
      <c r="K48" s="21">
        <v>6</v>
      </c>
      <c r="L48" s="104"/>
    </row>
    <row r="49" spans="1:12">
      <c r="A49" s="100" t="s">
        <v>74</v>
      </c>
      <c r="B49" s="112">
        <v>4</v>
      </c>
      <c r="C49" s="112">
        <v>1</v>
      </c>
      <c r="D49" s="112">
        <v>14</v>
      </c>
      <c r="E49" s="110">
        <v>17</v>
      </c>
      <c r="F49" s="112">
        <v>2</v>
      </c>
      <c r="G49" s="20">
        <v>4</v>
      </c>
      <c r="H49" s="20">
        <v>0</v>
      </c>
      <c r="I49" s="20">
        <v>14</v>
      </c>
      <c r="J49" s="20">
        <v>14</v>
      </c>
      <c r="K49" s="21">
        <v>6</v>
      </c>
      <c r="L49" s="104"/>
    </row>
    <row r="50" spans="1:12">
      <c r="A50" s="101" t="s">
        <v>75</v>
      </c>
      <c r="B50" s="112">
        <v>2</v>
      </c>
      <c r="C50" s="112">
        <v>3</v>
      </c>
      <c r="D50" s="112">
        <v>27</v>
      </c>
      <c r="E50" s="110">
        <v>13</v>
      </c>
      <c r="F50" s="112">
        <v>1</v>
      </c>
      <c r="G50" s="20">
        <v>3</v>
      </c>
      <c r="H50" s="18">
        <v>2</v>
      </c>
      <c r="I50" s="20">
        <v>25</v>
      </c>
      <c r="J50" s="20">
        <v>8</v>
      </c>
      <c r="K50" s="20">
        <v>8</v>
      </c>
      <c r="L50" s="104"/>
    </row>
    <row r="51" spans="1:12">
      <c r="A51" s="100" t="s">
        <v>76</v>
      </c>
      <c r="B51" s="112">
        <v>8</v>
      </c>
      <c r="C51" s="112">
        <v>3</v>
      </c>
      <c r="D51" s="112">
        <v>30</v>
      </c>
      <c r="E51" s="110">
        <v>19</v>
      </c>
      <c r="F51" s="113" t="s">
        <v>81</v>
      </c>
      <c r="G51" s="18">
        <v>6</v>
      </c>
      <c r="H51" s="18">
        <v>3</v>
      </c>
      <c r="I51" s="20">
        <v>24</v>
      </c>
      <c r="J51" s="20">
        <v>9</v>
      </c>
      <c r="K51" s="20">
        <v>18</v>
      </c>
      <c r="L51" s="104"/>
    </row>
    <row r="52" spans="1:12">
      <c r="A52" s="100" t="s">
        <v>77</v>
      </c>
      <c r="B52" s="112">
        <v>1</v>
      </c>
      <c r="C52" s="112">
        <v>1</v>
      </c>
      <c r="D52" s="112">
        <v>24</v>
      </c>
      <c r="E52" s="110">
        <v>18</v>
      </c>
      <c r="F52" s="113" t="s">
        <v>81</v>
      </c>
      <c r="G52" s="20">
        <v>1</v>
      </c>
      <c r="H52" s="20">
        <v>1</v>
      </c>
      <c r="I52" s="20">
        <v>24</v>
      </c>
      <c r="J52" s="20">
        <v>18</v>
      </c>
      <c r="K52" s="20">
        <v>0</v>
      </c>
      <c r="L52" s="104"/>
    </row>
    <row r="53" spans="1:12">
      <c r="A53" s="100" t="s">
        <v>78</v>
      </c>
      <c r="B53" s="112">
        <v>4</v>
      </c>
      <c r="C53" s="112">
        <v>3</v>
      </c>
      <c r="D53" s="112">
        <v>16</v>
      </c>
      <c r="E53" s="110">
        <v>6</v>
      </c>
      <c r="F53" s="112">
        <v>1</v>
      </c>
      <c r="G53" s="20">
        <v>3</v>
      </c>
      <c r="H53" s="20">
        <v>3</v>
      </c>
      <c r="I53" s="20">
        <v>15</v>
      </c>
      <c r="J53" s="20">
        <v>5</v>
      </c>
      <c r="K53" s="20">
        <v>4</v>
      </c>
      <c r="L53" s="104"/>
    </row>
    <row r="54" spans="1:12">
      <c r="A54" s="97" t="s">
        <v>44</v>
      </c>
      <c r="B54" s="66">
        <f t="shared" ref="B54:E54" si="6">SUM(B44:B53)</f>
        <v>52</v>
      </c>
      <c r="C54" s="66">
        <f t="shared" si="6"/>
        <v>18</v>
      </c>
      <c r="D54" s="66">
        <f t="shared" si="6"/>
        <v>215</v>
      </c>
      <c r="E54" s="66">
        <f t="shared" si="6"/>
        <v>112</v>
      </c>
      <c r="F54" s="21">
        <v>17</v>
      </c>
      <c r="G54" s="19">
        <f t="shared" ref="G54:K54" si="7">SUM(G44:G53)</f>
        <v>44</v>
      </c>
      <c r="H54" s="19">
        <f t="shared" si="7"/>
        <v>16</v>
      </c>
      <c r="I54" s="19">
        <f t="shared" si="7"/>
        <v>204</v>
      </c>
      <c r="J54" s="19">
        <f t="shared" si="7"/>
        <v>76</v>
      </c>
      <c r="K54" s="19">
        <f t="shared" si="7"/>
        <v>69</v>
      </c>
      <c r="L54" s="104"/>
    </row>
    <row r="55" spans="1:12">
      <c r="A55" s="97"/>
      <c r="B55" s="59"/>
      <c r="C55" s="59"/>
      <c r="D55" s="59">
        <f>SUM(B54:D54)</f>
        <v>285</v>
      </c>
      <c r="E55" s="59">
        <f>SUM(B54:E54)</f>
        <v>397</v>
      </c>
      <c r="F55" s="21"/>
      <c r="G55" s="19"/>
      <c r="H55" s="19"/>
      <c r="I55" s="19">
        <f>G54+H54+I54</f>
        <v>264</v>
      </c>
      <c r="J55" s="19"/>
      <c r="K55" s="19">
        <f>SUM(G54:K54)</f>
        <v>409</v>
      </c>
      <c r="L55" s="104"/>
    </row>
    <row r="56" spans="1:12">
      <c r="A56" s="95" t="s">
        <v>59</v>
      </c>
      <c r="B56" s="59"/>
      <c r="C56" s="59"/>
      <c r="D56" s="59"/>
      <c r="E56" s="59"/>
      <c r="F56" s="18"/>
      <c r="G56" s="19"/>
      <c r="H56" s="19"/>
      <c r="I56" s="19"/>
      <c r="J56" s="19"/>
      <c r="K56" s="19"/>
      <c r="L56" s="104"/>
    </row>
    <row r="57" spans="1:12">
      <c r="A57" s="96" t="s">
        <v>27</v>
      </c>
      <c r="B57" s="59">
        <v>36</v>
      </c>
      <c r="C57" s="59">
        <v>16</v>
      </c>
      <c r="D57" s="59">
        <v>68</v>
      </c>
      <c r="E57" s="59">
        <v>120</v>
      </c>
      <c r="F57" s="20">
        <v>0</v>
      </c>
      <c r="G57" s="23">
        <v>36</v>
      </c>
      <c r="H57" s="22">
        <v>9</v>
      </c>
      <c r="I57" s="23">
        <v>68</v>
      </c>
      <c r="J57" s="23">
        <v>125</v>
      </c>
      <c r="K57" s="22">
        <v>10</v>
      </c>
      <c r="L57" s="104">
        <f t="shared" ref="L57:L66" si="8">SUM(G57:K57)</f>
        <v>248</v>
      </c>
    </row>
    <row r="58" spans="1:12">
      <c r="A58" s="96" t="s">
        <v>30</v>
      </c>
      <c r="B58" s="59">
        <v>18</v>
      </c>
      <c r="C58" s="59">
        <v>8</v>
      </c>
      <c r="D58" s="59">
        <v>34</v>
      </c>
      <c r="E58" s="59">
        <v>60</v>
      </c>
      <c r="F58" s="20">
        <v>0</v>
      </c>
      <c r="G58" s="22">
        <v>18</v>
      </c>
      <c r="H58" s="23">
        <v>8</v>
      </c>
      <c r="I58" s="23">
        <v>34</v>
      </c>
      <c r="J58" s="23">
        <v>55</v>
      </c>
      <c r="K58" s="22">
        <v>7</v>
      </c>
      <c r="L58" s="104">
        <f t="shared" si="8"/>
        <v>122</v>
      </c>
    </row>
    <row r="59" spans="1:12">
      <c r="A59" s="96" t="s">
        <v>34</v>
      </c>
      <c r="B59" s="59">
        <v>9</v>
      </c>
      <c r="C59" s="59">
        <v>4</v>
      </c>
      <c r="D59" s="59">
        <v>17</v>
      </c>
      <c r="E59" s="59">
        <v>30</v>
      </c>
      <c r="F59" s="20">
        <v>0</v>
      </c>
      <c r="G59" s="23">
        <v>9</v>
      </c>
      <c r="H59" s="23">
        <v>4</v>
      </c>
      <c r="I59" s="23">
        <v>17</v>
      </c>
      <c r="J59" s="23">
        <v>40</v>
      </c>
      <c r="K59" s="22">
        <v>2</v>
      </c>
      <c r="L59" s="104">
        <f t="shared" si="8"/>
        <v>72</v>
      </c>
    </row>
    <row r="60" spans="1:12">
      <c r="A60" s="96" t="s">
        <v>35</v>
      </c>
      <c r="B60" s="59">
        <v>8</v>
      </c>
      <c r="C60" s="59">
        <v>3</v>
      </c>
      <c r="D60" s="30">
        <v>14</v>
      </c>
      <c r="E60" s="59">
        <v>25</v>
      </c>
      <c r="F60" s="20">
        <v>0</v>
      </c>
      <c r="G60" s="23">
        <v>8</v>
      </c>
      <c r="H60" s="22">
        <v>2</v>
      </c>
      <c r="I60" s="23">
        <v>14</v>
      </c>
      <c r="J60" s="23">
        <v>11</v>
      </c>
      <c r="K60" s="22">
        <v>3</v>
      </c>
      <c r="L60" s="103">
        <f t="shared" si="8"/>
        <v>38</v>
      </c>
    </row>
    <row r="61" spans="1:12">
      <c r="A61" s="96" t="s">
        <v>36</v>
      </c>
      <c r="B61" s="59">
        <v>9</v>
      </c>
      <c r="C61" s="59">
        <v>4</v>
      </c>
      <c r="D61" s="59">
        <v>17</v>
      </c>
      <c r="E61" s="59">
        <v>30</v>
      </c>
      <c r="F61" s="20">
        <v>0</v>
      </c>
      <c r="G61" s="23">
        <v>9</v>
      </c>
      <c r="H61" s="22">
        <v>2</v>
      </c>
      <c r="I61" s="23">
        <v>17</v>
      </c>
      <c r="J61" s="23">
        <v>23</v>
      </c>
      <c r="K61" s="22">
        <v>0</v>
      </c>
      <c r="L61" s="104">
        <f t="shared" si="8"/>
        <v>51</v>
      </c>
    </row>
    <row r="62" spans="1:12">
      <c r="A62" s="96" t="s">
        <v>37</v>
      </c>
      <c r="B62" s="59">
        <v>9</v>
      </c>
      <c r="C62" s="59">
        <v>4</v>
      </c>
      <c r="D62" s="59">
        <v>17</v>
      </c>
      <c r="E62" s="59">
        <v>30</v>
      </c>
      <c r="F62" s="20">
        <v>0</v>
      </c>
      <c r="G62" s="23">
        <v>9</v>
      </c>
      <c r="H62" s="22">
        <v>2</v>
      </c>
      <c r="I62" s="23">
        <v>17</v>
      </c>
      <c r="J62" s="23">
        <v>12</v>
      </c>
      <c r="K62" s="22">
        <v>4</v>
      </c>
      <c r="L62" s="104">
        <f t="shared" si="8"/>
        <v>44</v>
      </c>
    </row>
    <row r="63" spans="1:12">
      <c r="A63" s="96" t="s">
        <v>38</v>
      </c>
      <c r="B63" s="59">
        <v>9</v>
      </c>
      <c r="C63" s="59">
        <v>4</v>
      </c>
      <c r="D63" s="59">
        <v>17</v>
      </c>
      <c r="E63" s="59">
        <v>30</v>
      </c>
      <c r="F63" s="20">
        <v>0</v>
      </c>
      <c r="G63" s="22">
        <v>8</v>
      </c>
      <c r="H63" s="22">
        <v>4</v>
      </c>
      <c r="I63" s="23">
        <v>17</v>
      </c>
      <c r="J63" s="23">
        <v>22</v>
      </c>
      <c r="K63" s="22">
        <v>3</v>
      </c>
      <c r="L63" s="104">
        <f t="shared" si="8"/>
        <v>54</v>
      </c>
    </row>
    <row r="64" spans="1:12">
      <c r="A64" s="96" t="s">
        <v>39</v>
      </c>
      <c r="B64" s="59">
        <v>5</v>
      </c>
      <c r="C64" s="59">
        <v>2</v>
      </c>
      <c r="D64" s="59">
        <v>8</v>
      </c>
      <c r="E64" s="59">
        <v>15</v>
      </c>
      <c r="F64" s="20">
        <v>0</v>
      </c>
      <c r="G64" s="22">
        <v>3</v>
      </c>
      <c r="H64" s="22">
        <v>1</v>
      </c>
      <c r="I64" s="23">
        <v>8</v>
      </c>
      <c r="J64" s="23">
        <v>10</v>
      </c>
      <c r="K64" s="22">
        <v>1</v>
      </c>
      <c r="L64" s="104">
        <f t="shared" si="8"/>
        <v>23</v>
      </c>
    </row>
    <row r="65" spans="1:12">
      <c r="A65" s="96" t="s">
        <v>40</v>
      </c>
      <c r="B65" s="59">
        <v>9</v>
      </c>
      <c r="C65" s="59">
        <v>4</v>
      </c>
      <c r="D65" s="59">
        <v>17</v>
      </c>
      <c r="E65" s="59">
        <v>30</v>
      </c>
      <c r="F65" s="20">
        <v>0</v>
      </c>
      <c r="G65" s="23">
        <v>9</v>
      </c>
      <c r="H65" s="22">
        <v>3</v>
      </c>
      <c r="I65" s="23">
        <v>17</v>
      </c>
      <c r="J65" s="23">
        <v>29</v>
      </c>
      <c r="K65" s="22">
        <v>2</v>
      </c>
      <c r="L65" s="104">
        <f t="shared" si="8"/>
        <v>60</v>
      </c>
    </row>
    <row r="66" spans="1:12">
      <c r="A66" s="97" t="s">
        <v>44</v>
      </c>
      <c r="B66" s="59">
        <f t="shared" ref="B66:K66" si="9">SUM(B57:B65)</f>
        <v>112</v>
      </c>
      <c r="C66" s="59">
        <f t="shared" si="9"/>
        <v>49</v>
      </c>
      <c r="D66" s="59">
        <f t="shared" si="9"/>
        <v>209</v>
      </c>
      <c r="E66" s="59">
        <f t="shared" si="9"/>
        <v>370</v>
      </c>
      <c r="F66" s="59">
        <f t="shared" si="9"/>
        <v>0</v>
      </c>
      <c r="G66" s="18">
        <f t="shared" si="9"/>
        <v>109</v>
      </c>
      <c r="H66" s="18">
        <f t="shared" si="9"/>
        <v>35</v>
      </c>
      <c r="I66" s="18">
        <f t="shared" si="9"/>
        <v>209</v>
      </c>
      <c r="J66" s="18">
        <f t="shared" si="9"/>
        <v>327</v>
      </c>
      <c r="K66" s="18">
        <f t="shared" si="9"/>
        <v>32</v>
      </c>
      <c r="L66" s="104">
        <f t="shared" si="8"/>
        <v>712</v>
      </c>
    </row>
    <row r="67" spans="1:12">
      <c r="A67" s="52"/>
      <c r="B67" s="52"/>
      <c r="C67" s="52"/>
      <c r="D67" s="59">
        <f>SUM(B66:D66)</f>
        <v>370</v>
      </c>
      <c r="E67" s="59">
        <f>SUM(E57:E66)</f>
        <v>740</v>
      </c>
      <c r="F67" s="21"/>
      <c r="G67" s="19"/>
      <c r="H67" s="19"/>
      <c r="I67" s="19">
        <f>G66+H66+I66</f>
        <v>353</v>
      </c>
      <c r="J67" s="19"/>
      <c r="K67" s="19">
        <f>SUM(G66:K66)</f>
        <v>712</v>
      </c>
      <c r="L67" s="104"/>
    </row>
    <row r="68" spans="1:12">
      <c r="A68" s="99" t="s">
        <v>69</v>
      </c>
      <c r="B68" s="111">
        <v>16</v>
      </c>
      <c r="C68" s="112">
        <v>1</v>
      </c>
      <c r="D68" s="112">
        <v>16</v>
      </c>
      <c r="E68" s="110">
        <v>1</v>
      </c>
      <c r="F68" s="113" t="s">
        <v>82</v>
      </c>
      <c r="G68" s="20">
        <v>15</v>
      </c>
      <c r="H68" s="20">
        <v>1</v>
      </c>
      <c r="I68" s="20">
        <v>18</v>
      </c>
      <c r="J68" s="20">
        <v>1</v>
      </c>
      <c r="K68" s="20">
        <v>2</v>
      </c>
      <c r="L68" s="104"/>
    </row>
    <row r="69" spans="1:12">
      <c r="A69" s="100" t="s">
        <v>70</v>
      </c>
      <c r="B69" s="112">
        <v>9</v>
      </c>
      <c r="C69" s="112">
        <v>2</v>
      </c>
      <c r="D69" s="112">
        <v>20</v>
      </c>
      <c r="E69" s="110">
        <v>15</v>
      </c>
      <c r="F69" s="113" t="s">
        <v>81</v>
      </c>
      <c r="G69" s="20">
        <v>8</v>
      </c>
      <c r="H69" s="18">
        <v>2</v>
      </c>
      <c r="I69" s="20">
        <v>18</v>
      </c>
      <c r="J69" s="20">
        <v>12</v>
      </c>
      <c r="K69" s="20">
        <v>8</v>
      </c>
      <c r="L69" s="104"/>
    </row>
    <row r="70" spans="1:12">
      <c r="A70" s="100" t="s">
        <v>71</v>
      </c>
      <c r="B70" s="112">
        <v>4</v>
      </c>
      <c r="C70" s="112">
        <v>0</v>
      </c>
      <c r="D70" s="112">
        <v>22</v>
      </c>
      <c r="E70" s="110">
        <v>7</v>
      </c>
      <c r="F70" s="113" t="s">
        <v>81</v>
      </c>
      <c r="G70" s="20">
        <v>4</v>
      </c>
      <c r="H70" s="20">
        <v>0</v>
      </c>
      <c r="I70" s="20">
        <v>21</v>
      </c>
      <c r="J70" s="20">
        <v>2</v>
      </c>
      <c r="K70" s="20">
        <v>7</v>
      </c>
      <c r="L70" s="104"/>
    </row>
    <row r="71" spans="1:12">
      <c r="A71" s="100" t="s">
        <v>72</v>
      </c>
      <c r="B71" s="112">
        <v>5</v>
      </c>
      <c r="C71" s="112">
        <v>1</v>
      </c>
      <c r="D71" s="112">
        <v>14</v>
      </c>
      <c r="E71" s="110">
        <v>10</v>
      </c>
      <c r="F71" s="112">
        <v>1</v>
      </c>
      <c r="G71" s="20">
        <v>4</v>
      </c>
      <c r="H71" s="20">
        <v>1</v>
      </c>
      <c r="I71" s="20">
        <v>15</v>
      </c>
      <c r="J71" s="20">
        <v>5</v>
      </c>
      <c r="K71" s="21">
        <v>6</v>
      </c>
      <c r="L71" s="104"/>
    </row>
    <row r="72" spans="1:12">
      <c r="A72" s="100" t="s">
        <v>73</v>
      </c>
      <c r="B72" s="112">
        <v>5</v>
      </c>
      <c r="C72" s="112">
        <v>1</v>
      </c>
      <c r="D72" s="112">
        <v>17</v>
      </c>
      <c r="E72" s="110">
        <v>5</v>
      </c>
      <c r="F72" s="113" t="s">
        <v>81</v>
      </c>
      <c r="G72" s="18">
        <v>5</v>
      </c>
      <c r="H72" s="20">
        <v>1</v>
      </c>
      <c r="I72" s="20">
        <v>16</v>
      </c>
      <c r="J72" s="20">
        <v>3</v>
      </c>
      <c r="K72" s="20">
        <v>4</v>
      </c>
      <c r="L72" s="104"/>
    </row>
    <row r="73" spans="1:12">
      <c r="A73" s="100" t="s">
        <v>74</v>
      </c>
      <c r="B73" s="112">
        <v>5</v>
      </c>
      <c r="C73" s="112">
        <v>0</v>
      </c>
      <c r="D73" s="112">
        <v>15</v>
      </c>
      <c r="E73" s="110">
        <v>12</v>
      </c>
      <c r="F73" s="112">
        <v>1</v>
      </c>
      <c r="G73" s="20">
        <v>3</v>
      </c>
      <c r="H73" s="20">
        <v>0</v>
      </c>
      <c r="I73" s="20">
        <v>17</v>
      </c>
      <c r="J73" s="20">
        <v>10</v>
      </c>
      <c r="K73" s="21">
        <v>6</v>
      </c>
      <c r="L73" s="104"/>
    </row>
    <row r="74" spans="1:12">
      <c r="A74" s="100" t="s">
        <v>75</v>
      </c>
      <c r="B74" s="112">
        <v>6</v>
      </c>
      <c r="C74" s="112">
        <v>0</v>
      </c>
      <c r="D74" s="112">
        <v>22</v>
      </c>
      <c r="E74" s="110">
        <v>14</v>
      </c>
      <c r="F74" s="113" t="s">
        <v>81</v>
      </c>
      <c r="G74" s="18">
        <v>6</v>
      </c>
      <c r="H74" s="20">
        <v>0</v>
      </c>
      <c r="I74" s="20">
        <v>20</v>
      </c>
      <c r="J74" s="20">
        <v>10</v>
      </c>
      <c r="K74" s="20">
        <v>8</v>
      </c>
      <c r="L74" s="104"/>
    </row>
    <row r="75" spans="1:12">
      <c r="A75" s="100" t="s">
        <v>76</v>
      </c>
      <c r="B75" s="112">
        <v>8</v>
      </c>
      <c r="C75" s="112">
        <v>2</v>
      </c>
      <c r="D75" s="112">
        <v>27</v>
      </c>
      <c r="E75" s="110">
        <v>22</v>
      </c>
      <c r="F75" s="113" t="s">
        <v>80</v>
      </c>
      <c r="G75" s="18">
        <v>6</v>
      </c>
      <c r="H75" s="20">
        <v>2</v>
      </c>
      <c r="I75" s="20">
        <v>27</v>
      </c>
      <c r="J75" s="20">
        <v>7</v>
      </c>
      <c r="K75" s="20">
        <v>18</v>
      </c>
      <c r="L75" s="104"/>
    </row>
    <row r="76" spans="1:12">
      <c r="A76" s="100" t="s">
        <v>77</v>
      </c>
      <c r="B76" s="112">
        <v>1</v>
      </c>
      <c r="C76" s="112">
        <v>0</v>
      </c>
      <c r="D76" s="112">
        <v>28</v>
      </c>
      <c r="E76" s="110">
        <v>20</v>
      </c>
      <c r="F76" s="112">
        <v>0</v>
      </c>
      <c r="G76" s="20">
        <v>1</v>
      </c>
      <c r="H76" s="20">
        <v>0</v>
      </c>
      <c r="I76" s="20">
        <v>23</v>
      </c>
      <c r="J76" s="20">
        <v>12</v>
      </c>
      <c r="K76" s="20">
        <v>13</v>
      </c>
      <c r="L76" s="104"/>
    </row>
    <row r="77" spans="1:12">
      <c r="A77" s="97" t="s">
        <v>44</v>
      </c>
      <c r="B77" s="59">
        <f t="shared" ref="B77:E77" si="10">SUM(B68:B76)</f>
        <v>59</v>
      </c>
      <c r="C77" s="59">
        <f t="shared" si="10"/>
        <v>7</v>
      </c>
      <c r="D77" s="59">
        <f t="shared" si="10"/>
        <v>181</v>
      </c>
      <c r="E77" s="59">
        <f t="shared" si="10"/>
        <v>106</v>
      </c>
      <c r="F77" s="21">
        <v>15</v>
      </c>
      <c r="G77" s="18">
        <f t="shared" ref="G77:K77" si="11">SUM(G68:G76)</f>
        <v>52</v>
      </c>
      <c r="H77" s="18">
        <f t="shared" si="11"/>
        <v>7</v>
      </c>
      <c r="I77" s="18">
        <f t="shared" si="11"/>
        <v>175</v>
      </c>
      <c r="J77" s="18">
        <f t="shared" si="11"/>
        <v>62</v>
      </c>
      <c r="K77" s="18">
        <f t="shared" si="11"/>
        <v>72</v>
      </c>
      <c r="L77" s="104"/>
    </row>
    <row r="78" spans="1:12">
      <c r="A78" s="52"/>
      <c r="B78" s="52"/>
      <c r="C78" s="52"/>
      <c r="D78" s="59">
        <f>D77+C77+B77</f>
        <v>247</v>
      </c>
      <c r="E78" s="52">
        <f>E77+D77+C77+B77</f>
        <v>353</v>
      </c>
      <c r="F78" s="21">
        <f>SUM(F68:F76)</f>
        <v>2</v>
      </c>
      <c r="G78" s="19"/>
      <c r="H78" s="19"/>
      <c r="I78" s="19">
        <f>G77+H77+I77</f>
        <v>234</v>
      </c>
      <c r="J78" s="19"/>
      <c r="K78" s="19">
        <f>SUM(G77:K77)</f>
        <v>368</v>
      </c>
      <c r="L78" s="104"/>
    </row>
    <row r="79" spans="1:12">
      <c r="A79" s="95" t="s">
        <v>60</v>
      </c>
      <c r="B79" s="59"/>
      <c r="C79" s="59"/>
      <c r="D79" s="59"/>
      <c r="E79" s="59"/>
      <c r="F79" s="18"/>
      <c r="G79" s="19"/>
      <c r="H79" s="19"/>
      <c r="I79" s="19"/>
      <c r="J79" s="19"/>
      <c r="K79" s="19"/>
      <c r="L79" s="104"/>
    </row>
    <row r="80" spans="1:12">
      <c r="A80" s="96" t="s">
        <v>27</v>
      </c>
      <c r="B80" s="59">
        <v>36</v>
      </c>
      <c r="C80" s="59">
        <v>16</v>
      </c>
      <c r="D80" s="59">
        <v>68</v>
      </c>
      <c r="E80" s="59">
        <v>120</v>
      </c>
      <c r="F80" s="21">
        <v>0</v>
      </c>
      <c r="G80" s="23">
        <v>36</v>
      </c>
      <c r="H80" s="22">
        <v>7</v>
      </c>
      <c r="I80" s="23">
        <v>68</v>
      </c>
      <c r="J80" s="23">
        <v>239</v>
      </c>
      <c r="K80" s="22">
        <v>10</v>
      </c>
      <c r="L80" s="104">
        <f t="shared" ref="L80:L89" si="12">SUM(G80:K80)</f>
        <v>360</v>
      </c>
    </row>
    <row r="81" spans="1:12">
      <c r="A81" s="96" t="s">
        <v>30</v>
      </c>
      <c r="B81" s="59">
        <v>18</v>
      </c>
      <c r="C81" s="59">
        <v>8</v>
      </c>
      <c r="D81" s="59">
        <v>34</v>
      </c>
      <c r="E81" s="59">
        <v>60</v>
      </c>
      <c r="F81" s="21">
        <v>0</v>
      </c>
      <c r="G81" s="22">
        <v>16</v>
      </c>
      <c r="H81" s="22">
        <v>3</v>
      </c>
      <c r="I81" s="23">
        <v>34</v>
      </c>
      <c r="J81" s="23">
        <v>84</v>
      </c>
      <c r="K81" s="22">
        <v>6</v>
      </c>
      <c r="L81" s="104">
        <f t="shared" si="12"/>
        <v>143</v>
      </c>
    </row>
    <row r="82" spans="1:12">
      <c r="A82" s="96" t="s">
        <v>34</v>
      </c>
      <c r="B82" s="59">
        <v>9</v>
      </c>
      <c r="C82" s="59">
        <v>4</v>
      </c>
      <c r="D82" s="59">
        <v>17</v>
      </c>
      <c r="E82" s="59">
        <v>30</v>
      </c>
      <c r="F82" s="21">
        <v>0</v>
      </c>
      <c r="G82" s="23">
        <v>9</v>
      </c>
      <c r="H82" s="23">
        <v>4</v>
      </c>
      <c r="I82" s="23">
        <v>17</v>
      </c>
      <c r="J82" s="23">
        <v>72</v>
      </c>
      <c r="K82" s="22">
        <v>4</v>
      </c>
      <c r="L82" s="104">
        <f t="shared" si="12"/>
        <v>106</v>
      </c>
    </row>
    <row r="83" spans="1:12">
      <c r="A83" s="96" t="s">
        <v>35</v>
      </c>
      <c r="B83" s="59">
        <v>8</v>
      </c>
      <c r="C83" s="59">
        <v>3</v>
      </c>
      <c r="D83" s="30">
        <v>14</v>
      </c>
      <c r="E83" s="59">
        <v>25</v>
      </c>
      <c r="F83" s="21">
        <v>0</v>
      </c>
      <c r="G83" s="23">
        <v>8</v>
      </c>
      <c r="H83" s="23">
        <v>3</v>
      </c>
      <c r="I83" s="23">
        <v>14</v>
      </c>
      <c r="J83" s="23">
        <v>31</v>
      </c>
      <c r="K83" s="22">
        <v>4</v>
      </c>
      <c r="L83" s="103">
        <f t="shared" si="12"/>
        <v>60</v>
      </c>
    </row>
    <row r="84" spans="1:12">
      <c r="A84" s="96" t="s">
        <v>36</v>
      </c>
      <c r="B84" s="59">
        <v>9</v>
      </c>
      <c r="C84" s="59">
        <v>4</v>
      </c>
      <c r="D84" s="59">
        <v>17</v>
      </c>
      <c r="E84" s="59">
        <v>30</v>
      </c>
      <c r="F84" s="21">
        <v>0</v>
      </c>
      <c r="G84" s="22">
        <v>7</v>
      </c>
      <c r="H84" s="23">
        <v>4</v>
      </c>
      <c r="I84" s="23">
        <v>17</v>
      </c>
      <c r="J84" s="23">
        <v>61</v>
      </c>
      <c r="K84" s="22">
        <v>1</v>
      </c>
      <c r="L84" s="104">
        <f t="shared" si="12"/>
        <v>90</v>
      </c>
    </row>
    <row r="85" spans="1:12">
      <c r="A85" s="96" t="s">
        <v>37</v>
      </c>
      <c r="B85" s="59">
        <v>9</v>
      </c>
      <c r="C85" s="59">
        <v>4</v>
      </c>
      <c r="D85" s="59">
        <v>17</v>
      </c>
      <c r="E85" s="59">
        <v>30</v>
      </c>
      <c r="F85" s="21">
        <v>0</v>
      </c>
      <c r="G85" s="23">
        <v>9</v>
      </c>
      <c r="H85" s="23">
        <v>4</v>
      </c>
      <c r="I85" s="23">
        <v>17</v>
      </c>
      <c r="J85" s="23">
        <v>57</v>
      </c>
      <c r="K85" s="22">
        <v>0</v>
      </c>
      <c r="L85" s="104">
        <f t="shared" si="12"/>
        <v>87</v>
      </c>
    </row>
    <row r="86" spans="1:12">
      <c r="A86" s="96" t="s">
        <v>38</v>
      </c>
      <c r="B86" s="59">
        <v>9</v>
      </c>
      <c r="C86" s="59">
        <v>4</v>
      </c>
      <c r="D86" s="59">
        <v>17</v>
      </c>
      <c r="E86" s="59">
        <v>30</v>
      </c>
      <c r="F86" s="21">
        <v>0</v>
      </c>
      <c r="G86" s="22">
        <v>3</v>
      </c>
      <c r="H86" s="22">
        <v>1</v>
      </c>
      <c r="I86" s="23">
        <v>17</v>
      </c>
      <c r="J86" s="23">
        <v>47</v>
      </c>
      <c r="K86" s="22">
        <v>4</v>
      </c>
      <c r="L86" s="104">
        <f t="shared" si="12"/>
        <v>72</v>
      </c>
    </row>
    <row r="87" spans="1:12">
      <c r="A87" s="96" t="s">
        <v>39</v>
      </c>
      <c r="B87" s="59">
        <v>5</v>
      </c>
      <c r="C87" s="59">
        <v>2</v>
      </c>
      <c r="D87" s="59">
        <v>8</v>
      </c>
      <c r="E87" s="59">
        <v>15</v>
      </c>
      <c r="F87" s="21">
        <v>0</v>
      </c>
      <c r="G87" s="22">
        <v>5</v>
      </c>
      <c r="H87" s="22">
        <v>1</v>
      </c>
      <c r="I87" s="23">
        <v>8</v>
      </c>
      <c r="J87" s="23">
        <v>21</v>
      </c>
      <c r="K87" s="22">
        <v>1</v>
      </c>
      <c r="L87" s="104">
        <f t="shared" si="12"/>
        <v>36</v>
      </c>
    </row>
    <row r="88" spans="1:12">
      <c r="A88" s="96" t="s">
        <v>40</v>
      </c>
      <c r="B88" s="59">
        <v>9</v>
      </c>
      <c r="C88" s="59">
        <v>4</v>
      </c>
      <c r="D88" s="59">
        <v>17</v>
      </c>
      <c r="E88" s="59">
        <v>30</v>
      </c>
      <c r="F88" s="21">
        <v>0</v>
      </c>
      <c r="G88" s="22">
        <v>5</v>
      </c>
      <c r="H88" s="22">
        <v>1</v>
      </c>
      <c r="I88" s="23">
        <v>17</v>
      </c>
      <c r="J88" s="23">
        <v>48</v>
      </c>
      <c r="K88" s="22">
        <v>1</v>
      </c>
      <c r="L88" s="104">
        <f t="shared" si="12"/>
        <v>72</v>
      </c>
    </row>
    <row r="89" spans="1:12">
      <c r="A89" s="97" t="s">
        <v>44</v>
      </c>
      <c r="B89" s="59">
        <f t="shared" ref="B89:K89" si="13">SUM(B80:B88)</f>
        <v>112</v>
      </c>
      <c r="C89" s="59">
        <f t="shared" si="13"/>
        <v>49</v>
      </c>
      <c r="D89" s="59">
        <f t="shared" si="13"/>
        <v>209</v>
      </c>
      <c r="E89" s="59">
        <f t="shared" si="13"/>
        <v>370</v>
      </c>
      <c r="F89" s="18">
        <f t="shared" si="13"/>
        <v>0</v>
      </c>
      <c r="G89" s="18">
        <f t="shared" si="13"/>
        <v>98</v>
      </c>
      <c r="H89" s="18">
        <f t="shared" si="13"/>
        <v>28</v>
      </c>
      <c r="I89" s="18">
        <f t="shared" si="13"/>
        <v>209</v>
      </c>
      <c r="J89" s="18">
        <f t="shared" si="13"/>
        <v>660</v>
      </c>
      <c r="K89" s="18">
        <f t="shared" si="13"/>
        <v>31</v>
      </c>
      <c r="L89" s="104">
        <f t="shared" si="12"/>
        <v>1026</v>
      </c>
    </row>
    <row r="90" spans="1:12">
      <c r="A90" s="97"/>
      <c r="B90" s="59"/>
      <c r="C90" s="59"/>
      <c r="D90" s="59">
        <f>SUM(B89:D89)</f>
        <v>370</v>
      </c>
      <c r="E90" s="59">
        <f>SUM(E80:E89)</f>
        <v>740</v>
      </c>
      <c r="F90" s="21"/>
      <c r="G90" s="19"/>
      <c r="H90" s="19"/>
      <c r="I90" s="19">
        <f>G89+H89+I89</f>
        <v>335</v>
      </c>
      <c r="J90" s="19"/>
      <c r="K90" s="19">
        <f>SUM(G89:K89)</f>
        <v>1026</v>
      </c>
      <c r="L90" s="104"/>
    </row>
    <row r="91" spans="1:12">
      <c r="A91" s="99" t="s">
        <v>69</v>
      </c>
      <c r="B91" s="111">
        <v>17</v>
      </c>
      <c r="C91" s="112">
        <v>4</v>
      </c>
      <c r="D91" s="112">
        <v>23</v>
      </c>
      <c r="E91" s="66">
        <v>3</v>
      </c>
      <c r="F91" s="100" t="s">
        <v>80</v>
      </c>
      <c r="G91" s="20">
        <v>13</v>
      </c>
      <c r="H91" s="20">
        <v>4</v>
      </c>
      <c r="I91" s="20">
        <v>21</v>
      </c>
      <c r="J91" s="20">
        <v>3</v>
      </c>
      <c r="K91" s="21">
        <v>8</v>
      </c>
      <c r="L91" s="104"/>
    </row>
    <row r="92" spans="1:12">
      <c r="A92" s="100" t="s">
        <v>70</v>
      </c>
      <c r="B92" s="112">
        <v>4</v>
      </c>
      <c r="C92" s="112">
        <v>5</v>
      </c>
      <c r="D92" s="112">
        <v>24</v>
      </c>
      <c r="E92" s="110">
        <v>8</v>
      </c>
      <c r="F92" s="112">
        <v>5</v>
      </c>
      <c r="G92" s="20">
        <v>4</v>
      </c>
      <c r="H92" s="20">
        <v>4</v>
      </c>
      <c r="I92" s="20">
        <v>27</v>
      </c>
      <c r="J92" s="20">
        <v>4</v>
      </c>
      <c r="K92" s="21">
        <v>8</v>
      </c>
      <c r="L92" s="104"/>
    </row>
    <row r="93" spans="1:12">
      <c r="A93" s="100" t="s">
        <v>71</v>
      </c>
      <c r="B93" s="112">
        <v>5</v>
      </c>
      <c r="C93" s="112">
        <v>1</v>
      </c>
      <c r="D93" s="112">
        <v>30</v>
      </c>
      <c r="E93" s="110">
        <v>9</v>
      </c>
      <c r="F93" s="100" t="s">
        <v>81</v>
      </c>
      <c r="G93" s="20">
        <v>5</v>
      </c>
      <c r="H93" s="20">
        <v>1</v>
      </c>
      <c r="I93" s="20">
        <v>29</v>
      </c>
      <c r="J93" s="20">
        <v>6</v>
      </c>
      <c r="K93" s="20">
        <v>6</v>
      </c>
      <c r="L93" s="104"/>
    </row>
    <row r="94" spans="1:12">
      <c r="A94" s="100" t="s">
        <v>72</v>
      </c>
      <c r="B94" s="112">
        <v>7</v>
      </c>
      <c r="C94" s="112">
        <v>0</v>
      </c>
      <c r="D94" s="112">
        <v>22</v>
      </c>
      <c r="E94" s="110">
        <v>3</v>
      </c>
      <c r="F94" s="100" t="s">
        <v>81</v>
      </c>
      <c r="G94" s="20">
        <v>7</v>
      </c>
      <c r="H94" s="20">
        <v>0</v>
      </c>
      <c r="I94" s="20">
        <v>22</v>
      </c>
      <c r="J94" s="20">
        <v>0</v>
      </c>
      <c r="K94" s="20">
        <v>3</v>
      </c>
      <c r="L94" s="104"/>
    </row>
    <row r="95" spans="1:12">
      <c r="A95" s="100" t="s">
        <v>73</v>
      </c>
      <c r="B95" s="112">
        <v>6</v>
      </c>
      <c r="C95" s="112">
        <v>1</v>
      </c>
      <c r="D95" s="112">
        <v>18</v>
      </c>
      <c r="E95" s="110">
        <v>9</v>
      </c>
      <c r="F95" s="100" t="s">
        <v>81</v>
      </c>
      <c r="G95" s="20">
        <v>6</v>
      </c>
      <c r="H95" s="18">
        <v>2</v>
      </c>
      <c r="I95" s="20">
        <v>17</v>
      </c>
      <c r="J95" s="20">
        <v>6</v>
      </c>
      <c r="K95" s="20">
        <v>6</v>
      </c>
      <c r="L95" s="104"/>
    </row>
    <row r="96" spans="1:12">
      <c r="A96" s="100" t="s">
        <v>74</v>
      </c>
      <c r="B96" s="112">
        <v>4</v>
      </c>
      <c r="C96" s="112">
        <v>0</v>
      </c>
      <c r="D96" s="112">
        <v>17</v>
      </c>
      <c r="E96" s="110">
        <v>11</v>
      </c>
      <c r="F96" s="112">
        <v>1</v>
      </c>
      <c r="G96" s="20">
        <v>4</v>
      </c>
      <c r="H96" s="20">
        <v>0</v>
      </c>
      <c r="I96" s="20">
        <v>19</v>
      </c>
      <c r="J96" s="20">
        <v>7</v>
      </c>
      <c r="K96" s="20">
        <v>6</v>
      </c>
      <c r="L96" s="104"/>
    </row>
    <row r="97" spans="1:12">
      <c r="A97" s="100" t="s">
        <v>75</v>
      </c>
      <c r="B97" s="112">
        <v>4</v>
      </c>
      <c r="C97" s="112">
        <v>1</v>
      </c>
      <c r="D97" s="112">
        <v>29</v>
      </c>
      <c r="E97" s="110">
        <v>12</v>
      </c>
      <c r="F97" s="100" t="s">
        <v>81</v>
      </c>
      <c r="G97" s="20">
        <v>3</v>
      </c>
      <c r="H97" s="20">
        <v>0</v>
      </c>
      <c r="I97" s="20">
        <v>28</v>
      </c>
      <c r="J97" s="20">
        <v>9</v>
      </c>
      <c r="K97" s="21">
        <v>8</v>
      </c>
      <c r="L97" s="104"/>
    </row>
    <row r="98" spans="1:12">
      <c r="A98" s="100" t="s">
        <v>76</v>
      </c>
      <c r="B98" s="112">
        <v>15</v>
      </c>
      <c r="C98" s="112">
        <v>2</v>
      </c>
      <c r="D98" s="112">
        <v>23</v>
      </c>
      <c r="E98" s="110">
        <v>19</v>
      </c>
      <c r="F98" s="112">
        <v>1</v>
      </c>
      <c r="G98" s="20">
        <v>9</v>
      </c>
      <c r="H98" s="20">
        <v>2</v>
      </c>
      <c r="I98" s="20">
        <v>22</v>
      </c>
      <c r="J98" s="20">
        <v>9</v>
      </c>
      <c r="K98" s="20">
        <v>18</v>
      </c>
      <c r="L98" s="104"/>
    </row>
    <row r="99" spans="1:12">
      <c r="A99" s="100" t="s">
        <v>77</v>
      </c>
      <c r="B99" s="112">
        <v>0</v>
      </c>
      <c r="C99" s="112">
        <v>0</v>
      </c>
      <c r="D99" s="112">
        <v>23</v>
      </c>
      <c r="E99" s="110">
        <v>18</v>
      </c>
      <c r="F99" s="112">
        <v>0</v>
      </c>
      <c r="G99" s="20">
        <v>0</v>
      </c>
      <c r="H99" s="20">
        <v>0</v>
      </c>
      <c r="I99" s="20">
        <v>21</v>
      </c>
      <c r="J99" s="20">
        <v>17</v>
      </c>
      <c r="K99" s="20">
        <v>3</v>
      </c>
      <c r="L99" s="104"/>
    </row>
    <row r="100" spans="1:12">
      <c r="A100" s="97" t="s">
        <v>44</v>
      </c>
      <c r="B100" s="21">
        <f t="shared" ref="B100:K100" si="14">SUM(B91:B99)</f>
        <v>62</v>
      </c>
      <c r="C100" s="21">
        <f t="shared" si="14"/>
        <v>14</v>
      </c>
      <c r="D100" s="21">
        <f t="shared" si="14"/>
        <v>209</v>
      </c>
      <c r="E100" s="21">
        <f t="shared" si="14"/>
        <v>92</v>
      </c>
      <c r="F100" s="21">
        <f t="shared" si="14"/>
        <v>7</v>
      </c>
      <c r="G100" s="21">
        <f t="shared" si="14"/>
        <v>51</v>
      </c>
      <c r="H100" s="21">
        <f t="shared" si="14"/>
        <v>13</v>
      </c>
      <c r="I100" s="21">
        <f t="shared" si="14"/>
        <v>206</v>
      </c>
      <c r="J100" s="21">
        <f t="shared" si="14"/>
        <v>61</v>
      </c>
      <c r="K100" s="21">
        <f t="shared" si="14"/>
        <v>66</v>
      </c>
      <c r="L100" s="104"/>
    </row>
    <row r="101" spans="1:12">
      <c r="A101" s="77"/>
      <c r="B101" s="77"/>
      <c r="C101" s="77"/>
      <c r="D101" s="78">
        <f>D100+C100+B100</f>
        <v>285</v>
      </c>
      <c r="E101" s="77">
        <f>SUM(E91:E100)</f>
        <v>184</v>
      </c>
      <c r="F101" s="19">
        <f>D101+E100</f>
        <v>377</v>
      </c>
      <c r="G101" s="19"/>
      <c r="H101" s="19"/>
      <c r="I101" s="19">
        <f>G100+H100+I100</f>
        <v>270</v>
      </c>
      <c r="J101" s="19"/>
      <c r="K101" s="19">
        <f>SUM(G100:K100)</f>
        <v>397</v>
      </c>
      <c r="L101" s="104"/>
    </row>
    <row r="102" spans="1:12">
      <c r="A102" s="95" t="s">
        <v>61</v>
      </c>
      <c r="B102" s="59"/>
      <c r="C102" s="59"/>
      <c r="D102" s="59"/>
      <c r="E102" s="59"/>
      <c r="F102" s="18"/>
      <c r="G102" s="21"/>
      <c r="H102" s="19"/>
      <c r="I102" s="19"/>
      <c r="J102" s="19"/>
      <c r="K102" s="19"/>
      <c r="L102" s="104"/>
    </row>
    <row r="103" spans="1:12">
      <c r="A103" s="96" t="s">
        <v>27</v>
      </c>
      <c r="B103" s="59">
        <v>36</v>
      </c>
      <c r="C103" s="59">
        <v>16</v>
      </c>
      <c r="D103" s="59">
        <v>68</v>
      </c>
      <c r="E103" s="59">
        <v>120</v>
      </c>
      <c r="F103" s="21">
        <v>0</v>
      </c>
      <c r="G103" s="114">
        <v>36</v>
      </c>
      <c r="H103" s="22">
        <v>12</v>
      </c>
      <c r="I103" s="23">
        <v>68</v>
      </c>
      <c r="J103" s="23">
        <v>198</v>
      </c>
      <c r="K103" s="22">
        <v>10</v>
      </c>
      <c r="L103" s="104">
        <f t="shared" ref="L103:L112" si="15">SUM(G103:K103)</f>
        <v>324</v>
      </c>
    </row>
    <row r="104" spans="1:12">
      <c r="A104" s="96" t="s">
        <v>30</v>
      </c>
      <c r="B104" s="59">
        <v>15</v>
      </c>
      <c r="C104" s="59">
        <v>7</v>
      </c>
      <c r="D104" s="59">
        <v>28</v>
      </c>
      <c r="E104" s="59">
        <v>50</v>
      </c>
      <c r="F104" s="21">
        <v>0</v>
      </c>
      <c r="G104" s="114">
        <v>15</v>
      </c>
      <c r="H104" s="22">
        <v>1</v>
      </c>
      <c r="I104" s="23">
        <v>28</v>
      </c>
      <c r="J104" s="23">
        <v>97</v>
      </c>
      <c r="K104" s="22">
        <v>4</v>
      </c>
      <c r="L104" s="104">
        <f t="shared" si="15"/>
        <v>145</v>
      </c>
    </row>
    <row r="105" spans="1:12">
      <c r="A105" s="96" t="s">
        <v>34</v>
      </c>
      <c r="B105" s="59">
        <v>9</v>
      </c>
      <c r="C105" s="59">
        <v>4</v>
      </c>
      <c r="D105" s="59">
        <v>17</v>
      </c>
      <c r="E105" s="59">
        <v>30</v>
      </c>
      <c r="F105" s="21">
        <v>0</v>
      </c>
      <c r="G105" s="114">
        <v>9</v>
      </c>
      <c r="H105" s="23">
        <v>4</v>
      </c>
      <c r="I105" s="23">
        <v>17</v>
      </c>
      <c r="J105" s="23">
        <v>51</v>
      </c>
      <c r="K105" s="22">
        <v>6</v>
      </c>
      <c r="L105" s="104">
        <f t="shared" si="15"/>
        <v>87</v>
      </c>
    </row>
    <row r="106" spans="1:12">
      <c r="A106" s="96" t="s">
        <v>35</v>
      </c>
      <c r="B106" s="59">
        <v>8</v>
      </c>
      <c r="C106" s="59">
        <v>3</v>
      </c>
      <c r="D106" s="59">
        <v>14</v>
      </c>
      <c r="E106" s="59">
        <v>25</v>
      </c>
      <c r="F106" s="21">
        <v>0</v>
      </c>
      <c r="G106" s="114">
        <v>8</v>
      </c>
      <c r="H106" s="23">
        <v>3</v>
      </c>
      <c r="I106" s="23">
        <v>14</v>
      </c>
      <c r="J106" s="23">
        <v>32</v>
      </c>
      <c r="K106" s="22">
        <v>3</v>
      </c>
      <c r="L106" s="103">
        <f t="shared" si="15"/>
        <v>60</v>
      </c>
    </row>
    <row r="107" spans="1:12">
      <c r="A107" s="102" t="s">
        <v>36</v>
      </c>
      <c r="B107" s="59">
        <v>9</v>
      </c>
      <c r="C107" s="59">
        <v>4</v>
      </c>
      <c r="D107" s="59">
        <v>17</v>
      </c>
      <c r="E107" s="59">
        <v>30</v>
      </c>
      <c r="F107" s="21">
        <v>0</v>
      </c>
      <c r="G107" s="21">
        <v>9</v>
      </c>
      <c r="H107" s="23">
        <v>4</v>
      </c>
      <c r="I107" s="23">
        <v>17</v>
      </c>
      <c r="J107" s="23">
        <v>44</v>
      </c>
      <c r="K107" s="22">
        <v>2</v>
      </c>
      <c r="L107" s="104">
        <f t="shared" si="15"/>
        <v>76</v>
      </c>
    </row>
    <row r="108" spans="1:12">
      <c r="A108" s="96" t="s">
        <v>37</v>
      </c>
      <c r="B108" s="59">
        <v>9</v>
      </c>
      <c r="C108" s="59">
        <v>4</v>
      </c>
      <c r="D108" s="59">
        <v>17</v>
      </c>
      <c r="E108" s="59">
        <v>30</v>
      </c>
      <c r="F108" s="21">
        <v>0</v>
      </c>
      <c r="G108" s="39">
        <v>9</v>
      </c>
      <c r="H108" s="23">
        <v>4</v>
      </c>
      <c r="I108" s="23">
        <v>17</v>
      </c>
      <c r="J108" s="23">
        <v>43</v>
      </c>
      <c r="K108" s="22">
        <v>1</v>
      </c>
      <c r="L108" s="104">
        <f t="shared" si="15"/>
        <v>74</v>
      </c>
    </row>
    <row r="109" spans="1:12">
      <c r="A109" s="96" t="s">
        <v>38</v>
      </c>
      <c r="B109" s="59">
        <v>9</v>
      </c>
      <c r="C109" s="59">
        <v>4</v>
      </c>
      <c r="D109" s="59">
        <v>17</v>
      </c>
      <c r="E109" s="59">
        <v>30</v>
      </c>
      <c r="F109" s="21">
        <v>0</v>
      </c>
      <c r="G109" s="21">
        <v>6</v>
      </c>
      <c r="H109" s="22">
        <v>2</v>
      </c>
      <c r="I109" s="23">
        <v>17</v>
      </c>
      <c r="J109" s="23">
        <v>43</v>
      </c>
      <c r="K109" s="22">
        <v>1</v>
      </c>
      <c r="L109" s="104">
        <f t="shared" si="15"/>
        <v>69</v>
      </c>
    </row>
    <row r="110" spans="1:12">
      <c r="A110" s="96" t="s">
        <v>39</v>
      </c>
      <c r="B110" s="59">
        <v>5</v>
      </c>
      <c r="C110" s="59">
        <v>2</v>
      </c>
      <c r="D110" s="59">
        <v>8</v>
      </c>
      <c r="E110" s="59">
        <v>15</v>
      </c>
      <c r="F110" s="21">
        <v>0</v>
      </c>
      <c r="G110" s="21">
        <v>2</v>
      </c>
      <c r="H110" s="22">
        <v>1</v>
      </c>
      <c r="I110" s="23">
        <v>8</v>
      </c>
      <c r="J110" s="23">
        <v>26</v>
      </c>
      <c r="K110" s="22">
        <v>3</v>
      </c>
      <c r="L110" s="104">
        <f t="shared" si="15"/>
        <v>40</v>
      </c>
    </row>
    <row r="111" spans="1:12">
      <c r="A111" s="96" t="s">
        <v>40</v>
      </c>
      <c r="B111" s="59">
        <v>9</v>
      </c>
      <c r="C111" s="59">
        <v>4</v>
      </c>
      <c r="D111" s="59">
        <v>17</v>
      </c>
      <c r="E111" s="59">
        <v>30</v>
      </c>
      <c r="F111" s="21">
        <v>0</v>
      </c>
      <c r="G111" s="21">
        <v>3</v>
      </c>
      <c r="H111" s="23">
        <v>4</v>
      </c>
      <c r="I111" s="23">
        <v>17</v>
      </c>
      <c r="J111" s="23">
        <v>47</v>
      </c>
      <c r="K111" s="22">
        <v>1</v>
      </c>
      <c r="L111" s="104">
        <f t="shared" si="15"/>
        <v>72</v>
      </c>
    </row>
    <row r="112" spans="1:12">
      <c r="A112" s="97" t="s">
        <v>44</v>
      </c>
      <c r="B112" s="59">
        <f t="shared" ref="B112:E112" si="16">SUM(B103:B111)</f>
        <v>109</v>
      </c>
      <c r="C112" s="59">
        <f t="shared" si="16"/>
        <v>48</v>
      </c>
      <c r="D112" s="59">
        <f t="shared" si="16"/>
        <v>203</v>
      </c>
      <c r="E112" s="59">
        <f t="shared" si="16"/>
        <v>360</v>
      </c>
      <c r="F112" s="21">
        <v>0</v>
      </c>
      <c r="G112" s="18">
        <f t="shared" ref="G112:K112" si="17">SUM(G103:G111)</f>
        <v>97</v>
      </c>
      <c r="H112" s="18">
        <f t="shared" si="17"/>
        <v>35</v>
      </c>
      <c r="I112" s="18">
        <f t="shared" si="17"/>
        <v>203</v>
      </c>
      <c r="J112" s="18">
        <f t="shared" si="17"/>
        <v>581</v>
      </c>
      <c r="K112" s="18">
        <f t="shared" si="17"/>
        <v>31</v>
      </c>
      <c r="L112" s="104">
        <f t="shared" si="15"/>
        <v>947</v>
      </c>
    </row>
    <row r="113" spans="1:12">
      <c r="A113" s="97"/>
      <c r="B113" s="59"/>
      <c r="C113" s="59"/>
      <c r="D113" s="59">
        <f>D112+C112+B112</f>
        <v>360</v>
      </c>
      <c r="E113" s="59">
        <f>D113+E112+F112</f>
        <v>720</v>
      </c>
      <c r="F113" s="21"/>
      <c r="G113" s="18"/>
      <c r="H113" s="18"/>
      <c r="I113" s="18">
        <f>I112+H112+G112</f>
        <v>335</v>
      </c>
      <c r="J113" s="18"/>
      <c r="K113" s="19"/>
      <c r="L113" s="104"/>
    </row>
    <row r="114" spans="1:12">
      <c r="A114" s="99" t="s">
        <v>69</v>
      </c>
      <c r="B114" s="111">
        <v>2</v>
      </c>
      <c r="C114" s="112">
        <v>7</v>
      </c>
      <c r="D114" s="112">
        <v>20</v>
      </c>
      <c r="E114" s="110">
        <v>7</v>
      </c>
      <c r="F114" s="100" t="s">
        <v>80</v>
      </c>
      <c r="G114" s="20">
        <v>13</v>
      </c>
      <c r="H114" s="18">
        <v>2</v>
      </c>
      <c r="I114" s="20">
        <v>17</v>
      </c>
      <c r="J114" s="20">
        <v>1</v>
      </c>
      <c r="K114" s="20">
        <v>4</v>
      </c>
      <c r="L114" s="104"/>
    </row>
    <row r="115" spans="1:12">
      <c r="A115" s="100" t="s">
        <v>70</v>
      </c>
      <c r="B115" s="112">
        <v>3</v>
      </c>
      <c r="C115" s="112">
        <v>14</v>
      </c>
      <c r="D115" s="112">
        <v>26</v>
      </c>
      <c r="E115" s="110">
        <v>4</v>
      </c>
      <c r="F115" s="100" t="s">
        <v>80</v>
      </c>
      <c r="G115" s="20">
        <v>13</v>
      </c>
      <c r="H115" s="20">
        <v>3</v>
      </c>
      <c r="I115" s="20">
        <v>24</v>
      </c>
      <c r="J115" s="20">
        <v>0</v>
      </c>
      <c r="K115" s="21">
        <v>8</v>
      </c>
      <c r="L115" s="104"/>
    </row>
    <row r="116" spans="1:12">
      <c r="A116" s="100" t="s">
        <v>71</v>
      </c>
      <c r="B116" s="112">
        <v>2</v>
      </c>
      <c r="C116" s="112">
        <v>5</v>
      </c>
      <c r="D116" s="112">
        <v>26</v>
      </c>
      <c r="E116" s="110">
        <v>8</v>
      </c>
      <c r="F116" s="112">
        <v>0</v>
      </c>
      <c r="G116" s="20">
        <v>5</v>
      </c>
      <c r="H116" s="18">
        <v>2</v>
      </c>
      <c r="I116" s="20">
        <v>25</v>
      </c>
      <c r="J116" s="20">
        <v>7</v>
      </c>
      <c r="K116" s="20">
        <v>2</v>
      </c>
      <c r="L116" s="104"/>
    </row>
    <row r="117" spans="1:12">
      <c r="A117" s="100" t="s">
        <v>72</v>
      </c>
      <c r="B117" s="112">
        <v>2</v>
      </c>
      <c r="C117" s="112">
        <v>5</v>
      </c>
      <c r="D117" s="112">
        <v>16</v>
      </c>
      <c r="E117" s="110">
        <v>4</v>
      </c>
      <c r="F117" s="112">
        <v>0</v>
      </c>
      <c r="G117" s="18">
        <v>5</v>
      </c>
      <c r="H117" s="18">
        <v>2</v>
      </c>
      <c r="I117" s="20">
        <v>14</v>
      </c>
      <c r="J117" s="20">
        <v>2</v>
      </c>
      <c r="K117" s="20">
        <v>4</v>
      </c>
      <c r="L117" s="104"/>
    </row>
    <row r="118" spans="1:12">
      <c r="A118" s="100" t="s">
        <v>73</v>
      </c>
      <c r="B118" s="112">
        <v>2</v>
      </c>
      <c r="C118" s="112">
        <v>4</v>
      </c>
      <c r="D118" s="112">
        <v>21</v>
      </c>
      <c r="E118" s="110">
        <v>7</v>
      </c>
      <c r="F118" s="112">
        <v>0</v>
      </c>
      <c r="G118" s="20">
        <v>4</v>
      </c>
      <c r="H118" s="18">
        <v>2</v>
      </c>
      <c r="I118" s="20">
        <v>19</v>
      </c>
      <c r="J118" s="20">
        <v>5</v>
      </c>
      <c r="K118" s="20">
        <v>4</v>
      </c>
      <c r="L118" s="104"/>
    </row>
    <row r="119" spans="1:12">
      <c r="A119" s="100" t="s">
        <v>74</v>
      </c>
      <c r="B119" s="112">
        <v>0</v>
      </c>
      <c r="C119" s="112">
        <v>9</v>
      </c>
      <c r="D119" s="112">
        <v>6</v>
      </c>
      <c r="E119" s="110">
        <v>12</v>
      </c>
      <c r="F119" s="112">
        <v>0</v>
      </c>
      <c r="G119" s="20">
        <v>9</v>
      </c>
      <c r="H119" s="20">
        <v>0</v>
      </c>
      <c r="I119" s="20">
        <v>5</v>
      </c>
      <c r="J119" s="20">
        <v>6</v>
      </c>
      <c r="K119" s="20">
        <v>6</v>
      </c>
      <c r="L119" s="104"/>
    </row>
    <row r="120" spans="1:12">
      <c r="A120" s="100" t="s">
        <v>75</v>
      </c>
      <c r="B120" s="112">
        <v>1</v>
      </c>
      <c r="C120" s="112">
        <v>6</v>
      </c>
      <c r="D120" s="112">
        <v>24</v>
      </c>
      <c r="E120" s="110">
        <v>6</v>
      </c>
      <c r="F120" s="112">
        <v>0</v>
      </c>
      <c r="G120" s="18">
        <v>6</v>
      </c>
      <c r="H120" s="20">
        <v>1</v>
      </c>
      <c r="I120" s="20">
        <v>19</v>
      </c>
      <c r="J120" s="20">
        <v>4</v>
      </c>
      <c r="K120" s="20">
        <v>7</v>
      </c>
      <c r="L120" s="104"/>
    </row>
    <row r="121" spans="1:12">
      <c r="A121" s="100" t="s">
        <v>76</v>
      </c>
      <c r="B121" s="112">
        <v>2</v>
      </c>
      <c r="C121" s="112">
        <v>8</v>
      </c>
      <c r="D121" s="112">
        <v>27</v>
      </c>
      <c r="E121" s="110">
        <v>20</v>
      </c>
      <c r="F121" s="112">
        <v>0</v>
      </c>
      <c r="G121" s="20">
        <v>7</v>
      </c>
      <c r="H121" s="20">
        <v>2</v>
      </c>
      <c r="I121" s="20">
        <v>21</v>
      </c>
      <c r="J121" s="20">
        <v>9</v>
      </c>
      <c r="K121" s="20">
        <v>18</v>
      </c>
      <c r="L121" s="104"/>
    </row>
    <row r="122" spans="1:12">
      <c r="A122" s="100" t="s">
        <v>77</v>
      </c>
      <c r="B122" s="112">
        <v>0</v>
      </c>
      <c r="C122" s="112">
        <v>1</v>
      </c>
      <c r="D122" s="112">
        <v>15</v>
      </c>
      <c r="E122" s="110">
        <v>5</v>
      </c>
      <c r="F122" s="112">
        <v>0</v>
      </c>
      <c r="G122" s="20">
        <v>1</v>
      </c>
      <c r="H122" s="20">
        <v>0</v>
      </c>
      <c r="I122" s="20">
        <v>16</v>
      </c>
      <c r="J122" s="20">
        <v>1</v>
      </c>
      <c r="K122" s="20">
        <v>3</v>
      </c>
      <c r="L122" s="104"/>
    </row>
    <row r="123" spans="1:12">
      <c r="A123" s="97" t="s">
        <v>44</v>
      </c>
      <c r="B123" s="21">
        <f t="shared" ref="B123:J123" si="18">SUM(B114:B122)</f>
        <v>14</v>
      </c>
      <c r="C123" s="21">
        <f t="shared" si="18"/>
        <v>59</v>
      </c>
      <c r="D123" s="21">
        <f t="shared" si="18"/>
        <v>181</v>
      </c>
      <c r="E123" s="21">
        <f t="shared" si="18"/>
        <v>73</v>
      </c>
      <c r="F123" s="21">
        <f t="shared" si="18"/>
        <v>0</v>
      </c>
      <c r="G123" s="21">
        <f t="shared" si="18"/>
        <v>63</v>
      </c>
      <c r="H123" s="21">
        <f t="shared" si="18"/>
        <v>14</v>
      </c>
      <c r="I123" s="21">
        <f t="shared" si="18"/>
        <v>160</v>
      </c>
      <c r="J123" s="21">
        <f t="shared" si="18"/>
        <v>35</v>
      </c>
      <c r="K123" s="20">
        <v>2</v>
      </c>
      <c r="L123" s="104"/>
    </row>
    <row r="124" spans="1:12">
      <c r="A124" s="94"/>
      <c r="B124" s="58"/>
      <c r="C124" s="58"/>
      <c r="D124" s="59">
        <f>D123+C123+B123</f>
        <v>254</v>
      </c>
      <c r="E124" s="59">
        <f>D124+E123</f>
        <v>327</v>
      </c>
      <c r="F124" s="47"/>
      <c r="G124" s="47"/>
      <c r="H124" s="19"/>
      <c r="I124" s="18">
        <f>I123+H123+G123</f>
        <v>237</v>
      </c>
      <c r="J124" s="19"/>
      <c r="K124" s="19">
        <f>SUM(G123:K123)</f>
        <v>274</v>
      </c>
      <c r="L124" s="115">
        <v>328</v>
      </c>
    </row>
    <row r="125" spans="1:12">
      <c r="A125" s="36"/>
      <c r="B125" s="36"/>
      <c r="C125" s="36"/>
      <c r="D125" s="36"/>
      <c r="E125" s="36"/>
      <c r="F125" s="36"/>
      <c r="G125" s="89"/>
      <c r="H125" s="89"/>
      <c r="I125" s="89"/>
      <c r="J125" s="89"/>
      <c r="K125" s="89"/>
    </row>
    <row r="126" spans="1:12">
      <c r="G126" s="2"/>
      <c r="H126" s="2"/>
      <c r="I126" s="2"/>
      <c r="J126" s="2"/>
      <c r="K126" s="2"/>
    </row>
    <row r="127" spans="1:12">
      <c r="G127" s="2"/>
      <c r="H127" s="2"/>
      <c r="I127" s="2"/>
      <c r="J127" s="2"/>
      <c r="K127" s="2"/>
    </row>
    <row r="128" spans="1:12">
      <c r="G128" s="2"/>
      <c r="H128" s="2"/>
      <c r="I128" s="2"/>
      <c r="J128" s="2"/>
      <c r="K128" s="2"/>
    </row>
    <row r="129" spans="7:11">
      <c r="G129" s="2"/>
      <c r="H129" s="2"/>
      <c r="I129" s="2"/>
      <c r="J129" s="2"/>
      <c r="K129" s="2"/>
    </row>
    <row r="130" spans="7:11">
      <c r="G130" s="2"/>
      <c r="H130" s="2"/>
      <c r="I130" s="2"/>
      <c r="J130" s="2"/>
      <c r="K130" s="2"/>
    </row>
    <row r="131" spans="7:11">
      <c r="G131" s="2"/>
      <c r="H131" s="2"/>
      <c r="I131" s="2"/>
      <c r="J131" s="2"/>
      <c r="K131" s="2"/>
    </row>
    <row r="132" spans="7:11">
      <c r="G132" s="2"/>
      <c r="H132" s="2"/>
      <c r="I132" s="2"/>
      <c r="J132" s="2"/>
      <c r="K132" s="2"/>
    </row>
    <row r="133" spans="7:11">
      <c r="G133" s="2"/>
      <c r="H133" s="2"/>
      <c r="I133" s="2"/>
      <c r="J133" s="2"/>
      <c r="K133" s="2"/>
    </row>
    <row r="134" spans="7:11">
      <c r="G134" s="2"/>
      <c r="H134" s="2"/>
      <c r="I134" s="2"/>
      <c r="J134" s="2"/>
      <c r="K134" s="2"/>
    </row>
    <row r="135" spans="7:11">
      <c r="G135" s="2"/>
      <c r="H135" s="2"/>
      <c r="I135" s="2"/>
      <c r="J135" s="2"/>
      <c r="K135" s="2"/>
    </row>
    <row r="136" spans="7:11">
      <c r="G136" s="2"/>
      <c r="H136" s="2"/>
      <c r="I136" s="2"/>
      <c r="J136" s="2"/>
      <c r="K136" s="2"/>
    </row>
    <row r="137" spans="7:11">
      <c r="G137" s="2"/>
      <c r="H137" s="2"/>
      <c r="I137" s="2"/>
      <c r="J137" s="2"/>
      <c r="K137" s="2"/>
    </row>
    <row r="138" spans="7:11">
      <c r="G138" s="2"/>
      <c r="H138" s="2"/>
      <c r="I138" s="2"/>
      <c r="J138" s="2"/>
      <c r="K138" s="2"/>
    </row>
    <row r="139" spans="7:11">
      <c r="G139" s="2"/>
      <c r="H139" s="2"/>
      <c r="I139" s="2"/>
      <c r="J139" s="2"/>
      <c r="K139" s="2"/>
    </row>
    <row r="140" spans="7:11">
      <c r="G140" s="2"/>
      <c r="H140" s="2"/>
      <c r="I140" s="2"/>
      <c r="J140" s="2"/>
      <c r="K140" s="2"/>
    </row>
    <row r="141" spans="7:11">
      <c r="G141" s="2"/>
      <c r="H141" s="2"/>
      <c r="I141" s="2"/>
      <c r="J141" s="2"/>
      <c r="K141" s="2"/>
    </row>
    <row r="142" spans="7:11">
      <c r="G142" s="2"/>
      <c r="H142" s="2"/>
      <c r="I142" s="2"/>
      <c r="J142" s="2"/>
      <c r="K142" s="2"/>
    </row>
    <row r="143" spans="7:11">
      <c r="G143" s="2"/>
      <c r="H143" s="2"/>
      <c r="I143" s="2"/>
      <c r="J143" s="2"/>
      <c r="K143" s="2"/>
    </row>
    <row r="144" spans="7:11">
      <c r="G144" s="2"/>
      <c r="H144" s="2"/>
      <c r="I144" s="2"/>
      <c r="J144" s="2"/>
      <c r="K144" s="2"/>
    </row>
    <row r="145" spans="7:11">
      <c r="G145" s="2"/>
      <c r="H145" s="2"/>
      <c r="I145" s="2"/>
      <c r="J145" s="2"/>
      <c r="K145" s="2"/>
    </row>
    <row r="146" spans="7:11">
      <c r="G146" s="2"/>
      <c r="H146" s="2"/>
      <c r="I146" s="2"/>
      <c r="J146" s="2"/>
      <c r="K146" s="2"/>
    </row>
    <row r="147" spans="7:11">
      <c r="G147" s="2"/>
      <c r="H147" s="2"/>
      <c r="I147" s="2"/>
      <c r="J147" s="2"/>
      <c r="K147" s="2"/>
    </row>
    <row r="148" spans="7:11">
      <c r="G148" s="2"/>
      <c r="H148" s="2"/>
      <c r="I148" s="2"/>
      <c r="J148" s="2"/>
      <c r="K148" s="2"/>
    </row>
    <row r="149" spans="7:11">
      <c r="G149" s="2"/>
      <c r="H149" s="2"/>
      <c r="I149" s="2"/>
      <c r="J149" s="2"/>
      <c r="K149" s="2"/>
    </row>
    <row r="150" spans="7:11">
      <c r="G150" s="2"/>
      <c r="H150" s="2"/>
      <c r="I150" s="2"/>
      <c r="J150" s="2"/>
      <c r="K150" s="2"/>
    </row>
    <row r="151" spans="7:11">
      <c r="G151" s="2"/>
      <c r="H151" s="2"/>
      <c r="I151" s="2"/>
      <c r="J151" s="2"/>
      <c r="K151" s="2"/>
    </row>
    <row r="152" spans="7:11">
      <c r="G152" s="2"/>
      <c r="H152" s="2"/>
      <c r="I152" s="2"/>
      <c r="J152" s="2"/>
      <c r="K152" s="2"/>
    </row>
    <row r="153" spans="7:11">
      <c r="G153" s="2"/>
      <c r="H153" s="2"/>
      <c r="I153" s="2"/>
      <c r="J153" s="2"/>
      <c r="K153" s="2"/>
    </row>
    <row r="154" spans="7:11">
      <c r="G154" s="2"/>
      <c r="H154" s="2"/>
      <c r="I154" s="2"/>
      <c r="J154" s="2"/>
      <c r="K154" s="2"/>
    </row>
    <row r="155" spans="7:11">
      <c r="G155" s="2"/>
      <c r="H155" s="2"/>
      <c r="I155" s="2"/>
      <c r="J155" s="2"/>
      <c r="K155" s="2"/>
    </row>
    <row r="156" spans="7:11">
      <c r="G156" s="2"/>
      <c r="H156" s="2"/>
      <c r="I156" s="2"/>
      <c r="J156" s="2"/>
      <c r="K156" s="2"/>
    </row>
    <row r="157" spans="7:11">
      <c r="G157" s="2"/>
      <c r="H157" s="2"/>
      <c r="I157" s="2"/>
      <c r="J157" s="2"/>
      <c r="K157" s="2"/>
    </row>
    <row r="158" spans="7:11">
      <c r="G158" s="2"/>
      <c r="H158" s="2"/>
      <c r="I158" s="2"/>
      <c r="J158" s="2"/>
      <c r="K158" s="2"/>
    </row>
    <row r="159" spans="7:11">
      <c r="G159" s="2"/>
      <c r="H159" s="2"/>
      <c r="I159" s="2"/>
      <c r="J159" s="2"/>
      <c r="K159" s="2"/>
    </row>
    <row r="160" spans="7:11">
      <c r="G160" s="2"/>
      <c r="H160" s="2"/>
      <c r="I160" s="2"/>
      <c r="J160" s="2"/>
      <c r="K160" s="2"/>
    </row>
    <row r="161" spans="7:11">
      <c r="G161" s="2"/>
      <c r="H161" s="2"/>
      <c r="I161" s="2"/>
      <c r="J161" s="2"/>
      <c r="K161" s="2"/>
    </row>
    <row r="162" spans="7:11">
      <c r="G162" s="2"/>
      <c r="H162" s="2"/>
      <c r="I162" s="2"/>
      <c r="J162" s="2"/>
      <c r="K162" s="2"/>
    </row>
    <row r="163" spans="7:11">
      <c r="G163" s="2"/>
      <c r="H163" s="2"/>
      <c r="I163" s="2"/>
      <c r="J163" s="2"/>
      <c r="K163" s="2"/>
    </row>
    <row r="164" spans="7:11">
      <c r="G164" s="2"/>
      <c r="H164" s="2"/>
      <c r="I164" s="2"/>
      <c r="J164" s="2"/>
      <c r="K164" s="2"/>
    </row>
    <row r="165" spans="7:11">
      <c r="G165" s="2"/>
      <c r="H165" s="2"/>
      <c r="I165" s="2"/>
      <c r="J165" s="2"/>
      <c r="K165" s="2"/>
    </row>
    <row r="166" spans="7:11">
      <c r="G166" s="2"/>
      <c r="H166" s="2"/>
      <c r="I166" s="2"/>
      <c r="J166" s="2"/>
      <c r="K166" s="2"/>
    </row>
    <row r="167" spans="7:11">
      <c r="G167" s="2"/>
      <c r="H167" s="2"/>
      <c r="I167" s="2"/>
      <c r="J167" s="2"/>
      <c r="K167" s="2"/>
    </row>
    <row r="168" spans="7:11">
      <c r="G168" s="2"/>
      <c r="H168" s="2"/>
      <c r="I168" s="2"/>
      <c r="J168" s="2"/>
      <c r="K168" s="2"/>
    </row>
    <row r="169" spans="7:11">
      <c r="G169" s="2"/>
      <c r="H169" s="2"/>
      <c r="I169" s="2"/>
      <c r="J169" s="2"/>
      <c r="K169" s="2"/>
    </row>
    <row r="170" spans="7:11">
      <c r="G170" s="2"/>
      <c r="H170" s="2"/>
      <c r="I170" s="2"/>
      <c r="J170" s="2"/>
      <c r="K170" s="2"/>
    </row>
    <row r="171" spans="7:11">
      <c r="G171" s="2"/>
      <c r="H171" s="2"/>
      <c r="I171" s="2"/>
      <c r="J171" s="2"/>
      <c r="K171" s="2"/>
    </row>
    <row r="172" spans="7:11">
      <c r="G172" s="2"/>
      <c r="H172" s="2"/>
      <c r="I172" s="2"/>
      <c r="J172" s="2"/>
      <c r="K172" s="2"/>
    </row>
    <row r="173" spans="7:11">
      <c r="G173" s="2"/>
      <c r="H173" s="2"/>
      <c r="I173" s="2"/>
      <c r="J173" s="2"/>
      <c r="K173" s="2"/>
    </row>
    <row r="174" spans="7:11">
      <c r="G174" s="2"/>
      <c r="H174" s="2"/>
      <c r="I174" s="2"/>
      <c r="J174" s="2"/>
      <c r="K174" s="2"/>
    </row>
    <row r="175" spans="7:11">
      <c r="G175" s="2"/>
      <c r="H175" s="2"/>
      <c r="I175" s="2"/>
      <c r="J175" s="2"/>
      <c r="K175" s="2"/>
    </row>
    <row r="176" spans="7:11">
      <c r="G176" s="2"/>
      <c r="H176" s="2"/>
      <c r="I176" s="2"/>
      <c r="J176" s="2"/>
      <c r="K176" s="2"/>
    </row>
    <row r="177" spans="7:11">
      <c r="G177" s="2"/>
      <c r="H177" s="2"/>
      <c r="I177" s="2"/>
      <c r="J177" s="2"/>
      <c r="K177" s="2"/>
    </row>
    <row r="178" spans="7:11">
      <c r="G178" s="2"/>
      <c r="H178" s="2"/>
      <c r="I178" s="2"/>
      <c r="J178" s="2"/>
      <c r="K178" s="2"/>
    </row>
    <row r="179" spans="7:11">
      <c r="G179" s="2"/>
      <c r="H179" s="2"/>
      <c r="I179" s="2"/>
      <c r="J179" s="2"/>
      <c r="K179" s="2"/>
    </row>
    <row r="180" spans="7:11">
      <c r="G180" s="2"/>
      <c r="H180" s="2"/>
      <c r="I180" s="2"/>
      <c r="J180" s="2"/>
      <c r="K180" s="2"/>
    </row>
    <row r="181" spans="7:11">
      <c r="G181" s="2"/>
      <c r="H181" s="2"/>
      <c r="I181" s="2"/>
      <c r="J181" s="2"/>
      <c r="K181" s="2"/>
    </row>
    <row r="182" spans="7:11">
      <c r="G182" s="2"/>
      <c r="H182" s="2"/>
      <c r="I182" s="2"/>
      <c r="J182" s="2"/>
      <c r="K182" s="2"/>
    </row>
    <row r="183" spans="7:11">
      <c r="G183" s="2"/>
      <c r="H183" s="2"/>
      <c r="I183" s="2"/>
      <c r="J183" s="2"/>
      <c r="K183" s="2"/>
    </row>
    <row r="184" spans="7:11">
      <c r="G184" s="2"/>
      <c r="H184" s="2"/>
      <c r="I184" s="2"/>
      <c r="J184" s="2"/>
      <c r="K184" s="2"/>
    </row>
    <row r="185" spans="7:11">
      <c r="G185" s="2"/>
      <c r="H185" s="2"/>
      <c r="I185" s="2"/>
      <c r="J185" s="2"/>
      <c r="K185" s="2"/>
    </row>
    <row r="186" spans="7:11">
      <c r="G186" s="2"/>
      <c r="H186" s="2"/>
      <c r="I186" s="2"/>
      <c r="J186" s="2"/>
      <c r="K186" s="2"/>
    </row>
    <row r="187" spans="7:11">
      <c r="G187" s="2"/>
      <c r="H187" s="2"/>
      <c r="I187" s="2"/>
      <c r="J187" s="2"/>
      <c r="K187" s="2"/>
    </row>
    <row r="188" spans="7:11">
      <c r="G188" s="2"/>
      <c r="H188" s="2"/>
      <c r="I188" s="2"/>
      <c r="J188" s="2"/>
      <c r="K188" s="2"/>
    </row>
    <row r="189" spans="7:11">
      <c r="G189" s="2"/>
      <c r="H189" s="2"/>
      <c r="I189" s="2"/>
      <c r="J189" s="2"/>
      <c r="K189" s="2"/>
    </row>
    <row r="190" spans="7:11">
      <c r="G190" s="2"/>
      <c r="H190" s="2"/>
      <c r="I190" s="2"/>
      <c r="J190" s="2"/>
      <c r="K190" s="2"/>
    </row>
    <row r="191" spans="7:11">
      <c r="G191" s="2"/>
      <c r="H191" s="2"/>
      <c r="I191" s="2"/>
      <c r="J191" s="2"/>
      <c r="K191" s="2"/>
    </row>
    <row r="192" spans="7:11">
      <c r="G192" s="2"/>
      <c r="H192" s="2"/>
      <c r="I192" s="2"/>
      <c r="J192" s="2"/>
      <c r="K192" s="2"/>
    </row>
    <row r="193" spans="7:11">
      <c r="G193" s="2"/>
      <c r="H193" s="2"/>
      <c r="I193" s="2"/>
      <c r="J193" s="2"/>
      <c r="K193" s="2"/>
    </row>
    <row r="194" spans="7:11">
      <c r="G194" s="2"/>
      <c r="H194" s="2"/>
      <c r="I194" s="2"/>
      <c r="J194" s="2"/>
      <c r="K194" s="2"/>
    </row>
    <row r="195" spans="7:11">
      <c r="G195" s="2"/>
      <c r="H195" s="2"/>
      <c r="I195" s="2"/>
      <c r="J195" s="2"/>
      <c r="K195" s="2"/>
    </row>
    <row r="196" spans="7:11">
      <c r="G196" s="2"/>
      <c r="H196" s="2"/>
      <c r="I196" s="2"/>
      <c r="J196" s="2"/>
      <c r="K196" s="2"/>
    </row>
    <row r="197" spans="7:11">
      <c r="G197" s="2"/>
      <c r="H197" s="2"/>
      <c r="I197" s="2"/>
      <c r="J197" s="2"/>
      <c r="K197" s="2"/>
    </row>
    <row r="198" spans="7:11">
      <c r="G198" s="2"/>
      <c r="H198" s="2"/>
      <c r="I198" s="2"/>
      <c r="J198" s="2"/>
      <c r="K198" s="2"/>
    </row>
    <row r="199" spans="7:11">
      <c r="G199" s="2"/>
      <c r="H199" s="2"/>
      <c r="I199" s="2"/>
      <c r="J199" s="2"/>
      <c r="K199" s="2"/>
    </row>
    <row r="200" spans="7:11">
      <c r="G200" s="2"/>
      <c r="H200" s="2"/>
      <c r="I200" s="2"/>
      <c r="J200" s="2"/>
      <c r="K200" s="2"/>
    </row>
    <row r="201" spans="7:11">
      <c r="G201" s="2"/>
      <c r="H201" s="2"/>
      <c r="I201" s="2"/>
      <c r="J201" s="2"/>
      <c r="K201" s="2"/>
    </row>
    <row r="202" spans="7:11">
      <c r="G202" s="2"/>
      <c r="H202" s="2"/>
      <c r="I202" s="2"/>
      <c r="J202" s="2"/>
      <c r="K202" s="2"/>
    </row>
    <row r="203" spans="7:11">
      <c r="G203" s="2"/>
      <c r="H203" s="2"/>
      <c r="I203" s="2"/>
      <c r="J203" s="2"/>
      <c r="K203" s="2"/>
    </row>
    <row r="204" spans="7:11">
      <c r="G204" s="2"/>
      <c r="H204" s="2"/>
      <c r="I204" s="2"/>
      <c r="J204" s="2"/>
      <c r="K204" s="2"/>
    </row>
    <row r="205" spans="7:11">
      <c r="G205" s="2"/>
      <c r="H205" s="2"/>
      <c r="I205" s="2"/>
      <c r="J205" s="2"/>
      <c r="K205" s="2"/>
    </row>
    <row r="206" spans="7:11">
      <c r="G206" s="2"/>
      <c r="H206" s="2"/>
      <c r="I206" s="2"/>
      <c r="J206" s="2"/>
      <c r="K206" s="2"/>
    </row>
    <row r="207" spans="7:11">
      <c r="G207" s="2"/>
      <c r="H207" s="2"/>
      <c r="I207" s="2"/>
      <c r="J207" s="2"/>
      <c r="K207" s="2"/>
    </row>
    <row r="208" spans="7:11">
      <c r="G208" s="2"/>
      <c r="H208" s="2"/>
      <c r="I208" s="2"/>
      <c r="J208" s="2"/>
      <c r="K208" s="2"/>
    </row>
    <row r="209" spans="7:11">
      <c r="G209" s="2"/>
      <c r="H209" s="2"/>
      <c r="I209" s="2"/>
      <c r="J209" s="2"/>
      <c r="K209" s="2"/>
    </row>
    <row r="210" spans="7:11">
      <c r="G210" s="2"/>
      <c r="H210" s="2"/>
      <c r="I210" s="2"/>
      <c r="J210" s="2"/>
      <c r="K210" s="2"/>
    </row>
    <row r="211" spans="7:11">
      <c r="G211" s="2"/>
      <c r="H211" s="2"/>
      <c r="I211" s="2"/>
      <c r="J211" s="2"/>
      <c r="K211" s="2"/>
    </row>
    <row r="212" spans="7:11">
      <c r="G212" s="2"/>
      <c r="H212" s="2"/>
      <c r="I212" s="2"/>
      <c r="J212" s="2"/>
      <c r="K212" s="2"/>
    </row>
    <row r="213" spans="7:11">
      <c r="G213" s="2"/>
      <c r="H213" s="2"/>
      <c r="I213" s="2"/>
      <c r="J213" s="2"/>
      <c r="K213" s="2"/>
    </row>
    <row r="214" spans="7:11">
      <c r="G214" s="2"/>
      <c r="H214" s="2"/>
      <c r="I214" s="2"/>
      <c r="J214" s="2"/>
      <c r="K214" s="2"/>
    </row>
    <row r="215" spans="7:11">
      <c r="G215" s="2"/>
      <c r="H215" s="2"/>
      <c r="I215" s="2"/>
      <c r="J215" s="2"/>
      <c r="K215" s="2"/>
    </row>
    <row r="216" spans="7:11">
      <c r="G216" s="2"/>
      <c r="H216" s="2"/>
      <c r="I216" s="2"/>
      <c r="J216" s="2"/>
      <c r="K216" s="2"/>
    </row>
    <row r="217" spans="7:11">
      <c r="G217" s="2"/>
      <c r="H217" s="2"/>
      <c r="I217" s="2"/>
      <c r="J217" s="2"/>
      <c r="K217" s="2"/>
    </row>
    <row r="218" spans="7:11">
      <c r="G218" s="2"/>
      <c r="H218" s="2"/>
      <c r="I218" s="2"/>
      <c r="J218" s="2"/>
      <c r="K218" s="2"/>
    </row>
    <row r="219" spans="7:11">
      <c r="G219" s="2"/>
      <c r="H219" s="2"/>
      <c r="I219" s="2"/>
      <c r="J219" s="2"/>
      <c r="K219" s="2"/>
    </row>
    <row r="220" spans="7:11">
      <c r="G220" s="2"/>
      <c r="H220" s="2"/>
      <c r="I220" s="2"/>
      <c r="J220" s="2"/>
      <c r="K220" s="2"/>
    </row>
    <row r="221" spans="7:11">
      <c r="G221" s="2"/>
      <c r="H221" s="2"/>
      <c r="I221" s="2"/>
      <c r="J221" s="2"/>
      <c r="K221" s="2"/>
    </row>
    <row r="222" spans="7:11">
      <c r="G222" s="2"/>
      <c r="H222" s="2"/>
      <c r="I222" s="2"/>
      <c r="J222" s="2"/>
      <c r="K222" s="2"/>
    </row>
    <row r="223" spans="7:11">
      <c r="G223" s="2"/>
      <c r="H223" s="2"/>
      <c r="I223" s="2"/>
      <c r="J223" s="2"/>
      <c r="K223" s="2"/>
    </row>
    <row r="224" spans="7:11">
      <c r="G224" s="2"/>
      <c r="H224" s="2"/>
      <c r="I224" s="2"/>
      <c r="J224" s="2"/>
      <c r="K224" s="2"/>
    </row>
    <row r="225" spans="7:11">
      <c r="G225" s="2"/>
      <c r="H225" s="2"/>
      <c r="I225" s="2"/>
      <c r="J225" s="2"/>
      <c r="K225" s="2"/>
    </row>
    <row r="226" spans="7:11">
      <c r="G226" s="2"/>
      <c r="H226" s="2"/>
      <c r="I226" s="2"/>
      <c r="J226" s="2"/>
      <c r="K226" s="2"/>
    </row>
    <row r="227" spans="7:11">
      <c r="G227" s="2"/>
      <c r="H227" s="2"/>
      <c r="I227" s="2"/>
      <c r="J227" s="2"/>
      <c r="K227" s="2"/>
    </row>
    <row r="228" spans="7:11">
      <c r="G228" s="2"/>
      <c r="H228" s="2"/>
      <c r="I228" s="2"/>
      <c r="J228" s="2"/>
      <c r="K228" s="2"/>
    </row>
    <row r="229" spans="7:11">
      <c r="G229" s="2"/>
      <c r="H229" s="2"/>
      <c r="I229" s="2"/>
      <c r="J229" s="2"/>
      <c r="K229" s="2"/>
    </row>
    <row r="230" spans="7:11">
      <c r="G230" s="2"/>
      <c r="H230" s="2"/>
      <c r="I230" s="2"/>
      <c r="J230" s="2"/>
      <c r="K230" s="2"/>
    </row>
    <row r="231" spans="7:11">
      <c r="G231" s="2"/>
      <c r="H231" s="2"/>
      <c r="I231" s="2"/>
      <c r="J231" s="2"/>
      <c r="K231" s="2"/>
    </row>
    <row r="232" spans="7:11">
      <c r="G232" s="2"/>
      <c r="H232" s="2"/>
      <c r="I232" s="2"/>
      <c r="J232" s="2"/>
      <c r="K232" s="2"/>
    </row>
    <row r="233" spans="7:11">
      <c r="G233" s="2"/>
      <c r="H233" s="2"/>
      <c r="I233" s="2"/>
      <c r="J233" s="2"/>
      <c r="K233" s="2"/>
    </row>
    <row r="234" spans="7:11">
      <c r="G234" s="2"/>
      <c r="H234" s="2"/>
      <c r="I234" s="2"/>
      <c r="J234" s="2"/>
      <c r="K234" s="2"/>
    </row>
    <row r="235" spans="7:11">
      <c r="G235" s="2"/>
      <c r="H235" s="2"/>
      <c r="I235" s="2"/>
      <c r="J235" s="2"/>
      <c r="K235" s="2"/>
    </row>
    <row r="236" spans="7:11">
      <c r="G236" s="2"/>
      <c r="H236" s="2"/>
      <c r="I236" s="2"/>
      <c r="J236" s="2"/>
      <c r="K236" s="2"/>
    </row>
    <row r="237" spans="7:11">
      <c r="G237" s="2"/>
      <c r="H237" s="2"/>
      <c r="I237" s="2"/>
      <c r="J237" s="2"/>
      <c r="K237" s="2"/>
    </row>
    <row r="238" spans="7:11">
      <c r="G238" s="2"/>
      <c r="H238" s="2"/>
      <c r="I238" s="2"/>
      <c r="J238" s="2"/>
      <c r="K238" s="2"/>
    </row>
    <row r="239" spans="7:11">
      <c r="G239" s="2"/>
      <c r="H239" s="2"/>
      <c r="I239" s="2"/>
      <c r="J239" s="2"/>
      <c r="K239" s="2"/>
    </row>
    <row r="240" spans="7:11">
      <c r="G240" s="2"/>
      <c r="H240" s="2"/>
      <c r="I240" s="2"/>
      <c r="J240" s="2"/>
      <c r="K240" s="2"/>
    </row>
    <row r="241" spans="7:11">
      <c r="G241" s="2"/>
      <c r="H241" s="2"/>
      <c r="I241" s="2"/>
      <c r="J241" s="2"/>
      <c r="K241" s="2"/>
    </row>
    <row r="242" spans="7:11">
      <c r="G242" s="2"/>
      <c r="H242" s="2"/>
      <c r="I242" s="2"/>
      <c r="J242" s="2"/>
      <c r="K242" s="2"/>
    </row>
    <row r="243" spans="7:11">
      <c r="G243" s="2"/>
      <c r="H243" s="2"/>
      <c r="I243" s="2"/>
      <c r="J243" s="2"/>
      <c r="K243" s="2"/>
    </row>
    <row r="244" spans="7:11">
      <c r="G244" s="2"/>
      <c r="H244" s="2"/>
      <c r="I244" s="2"/>
      <c r="J244" s="2"/>
      <c r="K244" s="2"/>
    </row>
    <row r="245" spans="7:11">
      <c r="G245" s="2"/>
      <c r="H245" s="2"/>
      <c r="I245" s="2"/>
      <c r="J245" s="2"/>
      <c r="K245" s="2"/>
    </row>
    <row r="246" spans="7:11">
      <c r="G246" s="2"/>
      <c r="H246" s="2"/>
      <c r="I246" s="2"/>
      <c r="J246" s="2"/>
      <c r="K246" s="2"/>
    </row>
    <row r="247" spans="7:11">
      <c r="G247" s="2"/>
      <c r="H247" s="2"/>
      <c r="I247" s="2"/>
      <c r="J247" s="2"/>
      <c r="K247" s="2"/>
    </row>
    <row r="248" spans="7:11">
      <c r="G248" s="2"/>
      <c r="H248" s="2"/>
      <c r="I248" s="2"/>
      <c r="J248" s="2"/>
      <c r="K248" s="2"/>
    </row>
    <row r="249" spans="7:11">
      <c r="G249" s="2"/>
      <c r="H249" s="2"/>
      <c r="I249" s="2"/>
      <c r="J249" s="2"/>
      <c r="K249" s="2"/>
    </row>
    <row r="250" spans="7:11">
      <c r="G250" s="2"/>
      <c r="H250" s="2"/>
      <c r="I250" s="2"/>
      <c r="J250" s="2"/>
      <c r="K250" s="2"/>
    </row>
    <row r="251" spans="7:11">
      <c r="G251" s="2"/>
      <c r="H251" s="2"/>
      <c r="I251" s="2"/>
      <c r="J251" s="2"/>
      <c r="K251" s="2"/>
    </row>
    <row r="252" spans="7:11">
      <c r="G252" s="2"/>
      <c r="H252" s="2"/>
      <c r="I252" s="2"/>
      <c r="J252" s="2"/>
      <c r="K252" s="2"/>
    </row>
    <row r="253" spans="7:11">
      <c r="G253" s="2"/>
      <c r="H253" s="2"/>
      <c r="I253" s="2"/>
      <c r="J253" s="2"/>
      <c r="K253" s="2"/>
    </row>
    <row r="254" spans="7:11">
      <c r="G254" s="2"/>
      <c r="H254" s="2"/>
      <c r="I254" s="2"/>
      <c r="J254" s="2"/>
      <c r="K254" s="2"/>
    </row>
    <row r="255" spans="7:11">
      <c r="G255" s="2"/>
      <c r="H255" s="2"/>
      <c r="I255" s="2"/>
      <c r="J255" s="2"/>
      <c r="K255" s="2"/>
    </row>
    <row r="256" spans="7:11">
      <c r="G256" s="2"/>
      <c r="H256" s="2"/>
      <c r="I256" s="2"/>
      <c r="J256" s="2"/>
      <c r="K256" s="2"/>
    </row>
    <row r="257" spans="7:11">
      <c r="G257" s="2"/>
      <c r="H257" s="2"/>
      <c r="I257" s="2"/>
      <c r="J257" s="2"/>
      <c r="K257" s="2"/>
    </row>
    <row r="258" spans="7:11">
      <c r="G258" s="2"/>
      <c r="H258" s="2"/>
      <c r="I258" s="2"/>
      <c r="J258" s="2"/>
      <c r="K258" s="2"/>
    </row>
    <row r="259" spans="7:11">
      <c r="G259" s="2"/>
      <c r="H259" s="2"/>
      <c r="I259" s="2"/>
      <c r="J259" s="2"/>
      <c r="K259" s="2"/>
    </row>
    <row r="260" spans="7:11">
      <c r="G260" s="2"/>
      <c r="H260" s="2"/>
      <c r="I260" s="2"/>
      <c r="J260" s="2"/>
      <c r="K260" s="2"/>
    </row>
    <row r="261" spans="7:11">
      <c r="G261" s="2"/>
      <c r="H261" s="2"/>
      <c r="I261" s="2"/>
      <c r="J261" s="2"/>
      <c r="K261" s="2"/>
    </row>
    <row r="262" spans="7:11">
      <c r="G262" s="2"/>
      <c r="H262" s="2"/>
      <c r="I262" s="2"/>
      <c r="J262" s="2"/>
      <c r="K262" s="2"/>
    </row>
    <row r="263" spans="7:11">
      <c r="G263" s="2"/>
      <c r="H263" s="2"/>
      <c r="I263" s="2"/>
      <c r="J263" s="2"/>
      <c r="K263" s="2"/>
    </row>
    <row r="264" spans="7:11">
      <c r="G264" s="2"/>
      <c r="H264" s="2"/>
      <c r="I264" s="2"/>
      <c r="J264" s="2"/>
      <c r="K264" s="2"/>
    </row>
    <row r="265" spans="7:11">
      <c r="G265" s="2"/>
      <c r="H265" s="2"/>
      <c r="I265" s="2"/>
      <c r="J265" s="2"/>
      <c r="K265" s="2"/>
    </row>
    <row r="266" spans="7:11">
      <c r="G266" s="2"/>
      <c r="H266" s="2"/>
      <c r="I266" s="2"/>
      <c r="J266" s="2"/>
      <c r="K266" s="2"/>
    </row>
    <row r="267" spans="7:11">
      <c r="G267" s="2"/>
      <c r="H267" s="2"/>
      <c r="I267" s="2"/>
      <c r="J267" s="2"/>
      <c r="K267" s="2"/>
    </row>
    <row r="268" spans="7:11">
      <c r="G268" s="2"/>
      <c r="H268" s="2"/>
      <c r="I268" s="2"/>
      <c r="J268" s="2"/>
      <c r="K268" s="2"/>
    </row>
    <row r="269" spans="7:11">
      <c r="G269" s="2"/>
      <c r="H269" s="2"/>
      <c r="I269" s="2"/>
      <c r="J269" s="2"/>
      <c r="K269" s="2"/>
    </row>
    <row r="270" spans="7:11">
      <c r="G270" s="2"/>
      <c r="H270" s="2"/>
      <c r="I270" s="2"/>
      <c r="J270" s="2"/>
      <c r="K270" s="2"/>
    </row>
    <row r="271" spans="7:11">
      <c r="G271" s="2"/>
      <c r="H271" s="2"/>
      <c r="I271" s="2"/>
      <c r="J271" s="2"/>
      <c r="K271" s="2"/>
    </row>
    <row r="272" spans="7:11">
      <c r="G272" s="2"/>
      <c r="H272" s="2"/>
      <c r="I272" s="2"/>
      <c r="J272" s="2"/>
      <c r="K272" s="2"/>
    </row>
    <row r="273" spans="7:11">
      <c r="G273" s="2"/>
      <c r="H273" s="2"/>
      <c r="I273" s="2"/>
      <c r="J273" s="2"/>
      <c r="K273" s="2"/>
    </row>
    <row r="274" spans="7:11">
      <c r="G274" s="2"/>
      <c r="H274" s="2"/>
      <c r="I274" s="2"/>
      <c r="J274" s="2"/>
      <c r="K274" s="2"/>
    </row>
    <row r="275" spans="7:11">
      <c r="G275" s="2"/>
      <c r="H275" s="2"/>
      <c r="I275" s="2"/>
      <c r="J275" s="2"/>
      <c r="K275" s="2"/>
    </row>
    <row r="276" spans="7:11">
      <c r="G276" s="2"/>
      <c r="H276" s="2"/>
      <c r="I276" s="2"/>
      <c r="J276" s="2"/>
      <c r="K276" s="2"/>
    </row>
    <row r="277" spans="7:11">
      <c r="G277" s="2"/>
      <c r="H277" s="2"/>
      <c r="I277" s="2"/>
      <c r="J277" s="2"/>
      <c r="K277" s="2"/>
    </row>
    <row r="278" spans="7:11">
      <c r="G278" s="2"/>
      <c r="H278" s="2"/>
      <c r="I278" s="2"/>
      <c r="J278" s="2"/>
      <c r="K278" s="2"/>
    </row>
    <row r="279" spans="7:11">
      <c r="G279" s="2"/>
      <c r="H279" s="2"/>
      <c r="I279" s="2"/>
      <c r="J279" s="2"/>
      <c r="K279" s="2"/>
    </row>
    <row r="280" spans="7:11">
      <c r="G280" s="2"/>
      <c r="H280" s="2"/>
      <c r="I280" s="2"/>
      <c r="J280" s="2"/>
      <c r="K280" s="2"/>
    </row>
    <row r="281" spans="7:11">
      <c r="G281" s="2"/>
      <c r="H281" s="2"/>
      <c r="I281" s="2"/>
      <c r="J281" s="2"/>
      <c r="K281" s="2"/>
    </row>
    <row r="282" spans="7:11">
      <c r="G282" s="2"/>
      <c r="H282" s="2"/>
      <c r="I282" s="2"/>
      <c r="J282" s="2"/>
      <c r="K282" s="2"/>
    </row>
    <row r="283" spans="7:11">
      <c r="G283" s="2"/>
      <c r="H283" s="2"/>
      <c r="I283" s="2"/>
      <c r="J283" s="2"/>
      <c r="K283" s="2"/>
    </row>
    <row r="284" spans="7:11">
      <c r="G284" s="2"/>
      <c r="H284" s="2"/>
      <c r="I284" s="2"/>
      <c r="J284" s="2"/>
      <c r="K284" s="2"/>
    </row>
    <row r="285" spans="7:11">
      <c r="G285" s="2"/>
      <c r="H285" s="2"/>
      <c r="I285" s="2"/>
      <c r="J285" s="2"/>
      <c r="K285" s="2"/>
    </row>
    <row r="286" spans="7:11">
      <c r="G286" s="2"/>
      <c r="H286" s="2"/>
      <c r="I286" s="2"/>
      <c r="J286" s="2"/>
      <c r="K286" s="2"/>
    </row>
    <row r="287" spans="7:11">
      <c r="G287" s="2"/>
      <c r="H287" s="2"/>
      <c r="I287" s="2"/>
      <c r="J287" s="2"/>
      <c r="K287" s="2"/>
    </row>
    <row r="288" spans="7:11">
      <c r="G288" s="2"/>
      <c r="H288" s="2"/>
      <c r="I288" s="2"/>
      <c r="J288" s="2"/>
      <c r="K288" s="2"/>
    </row>
    <row r="289" spans="7:11">
      <c r="G289" s="2"/>
      <c r="H289" s="2"/>
      <c r="I289" s="2"/>
      <c r="J289" s="2"/>
      <c r="K289" s="2"/>
    </row>
    <row r="290" spans="7:11">
      <c r="G290" s="2"/>
      <c r="H290" s="2"/>
      <c r="I290" s="2"/>
      <c r="J290" s="2"/>
      <c r="K290" s="2"/>
    </row>
    <row r="291" spans="7:11">
      <c r="G291" s="2"/>
      <c r="H291" s="2"/>
      <c r="I291" s="2"/>
      <c r="J291" s="2"/>
      <c r="K291" s="2"/>
    </row>
    <row r="292" spans="7:11">
      <c r="G292" s="2"/>
      <c r="H292" s="2"/>
      <c r="I292" s="2"/>
      <c r="J292" s="2"/>
      <c r="K292" s="2"/>
    </row>
    <row r="293" spans="7:11">
      <c r="G293" s="2"/>
      <c r="H293" s="2"/>
      <c r="I293" s="2"/>
      <c r="J293" s="2"/>
      <c r="K293" s="2"/>
    </row>
    <row r="294" spans="7:11">
      <c r="G294" s="2"/>
      <c r="H294" s="2"/>
      <c r="I294" s="2"/>
      <c r="J294" s="2"/>
      <c r="K294" s="2"/>
    </row>
    <row r="295" spans="7:11">
      <c r="G295" s="2"/>
      <c r="H295" s="2"/>
      <c r="I295" s="2"/>
      <c r="J295" s="2"/>
      <c r="K295" s="2"/>
    </row>
    <row r="296" spans="7:11">
      <c r="G296" s="2"/>
      <c r="H296" s="2"/>
      <c r="I296" s="2"/>
      <c r="J296" s="2"/>
      <c r="K296" s="2"/>
    </row>
    <row r="297" spans="7:11">
      <c r="G297" s="2"/>
      <c r="H297" s="2"/>
      <c r="I297" s="2"/>
      <c r="J297" s="2"/>
      <c r="K297" s="2"/>
    </row>
    <row r="298" spans="7:11">
      <c r="G298" s="2"/>
      <c r="H298" s="2"/>
      <c r="I298" s="2"/>
      <c r="J298" s="2"/>
      <c r="K298" s="2"/>
    </row>
    <row r="299" spans="7:11">
      <c r="G299" s="2"/>
      <c r="H299" s="2"/>
      <c r="I299" s="2"/>
      <c r="J299" s="2"/>
      <c r="K299" s="2"/>
    </row>
    <row r="300" spans="7:11">
      <c r="G300" s="2"/>
      <c r="H300" s="2"/>
      <c r="I300" s="2"/>
      <c r="J300" s="2"/>
      <c r="K300" s="2"/>
    </row>
    <row r="301" spans="7:11">
      <c r="G301" s="2"/>
      <c r="H301" s="2"/>
      <c r="I301" s="2"/>
      <c r="J301" s="2"/>
      <c r="K301" s="2"/>
    </row>
    <row r="302" spans="7:11">
      <c r="G302" s="2"/>
      <c r="H302" s="2"/>
      <c r="I302" s="2"/>
      <c r="J302" s="2"/>
      <c r="K302" s="2"/>
    </row>
    <row r="303" spans="7:11">
      <c r="G303" s="2"/>
      <c r="H303" s="2"/>
      <c r="I303" s="2"/>
      <c r="J303" s="2"/>
      <c r="K303" s="2"/>
    </row>
    <row r="304" spans="7:11">
      <c r="G304" s="2"/>
      <c r="H304" s="2"/>
      <c r="I304" s="2"/>
      <c r="J304" s="2"/>
      <c r="K304" s="2"/>
    </row>
    <row r="305" spans="7:11">
      <c r="G305" s="2"/>
      <c r="H305" s="2"/>
      <c r="I305" s="2"/>
      <c r="J305" s="2"/>
      <c r="K305" s="2"/>
    </row>
    <row r="306" spans="7:11">
      <c r="G306" s="2"/>
      <c r="H306" s="2"/>
      <c r="I306" s="2"/>
      <c r="J306" s="2"/>
      <c r="K306" s="2"/>
    </row>
    <row r="307" spans="7:11">
      <c r="G307" s="2"/>
      <c r="H307" s="2"/>
      <c r="I307" s="2"/>
      <c r="J307" s="2"/>
      <c r="K307" s="2"/>
    </row>
    <row r="308" spans="7:11">
      <c r="G308" s="2"/>
      <c r="H308" s="2"/>
      <c r="I308" s="2"/>
      <c r="J308" s="2"/>
      <c r="K308" s="2"/>
    </row>
    <row r="309" spans="7:11">
      <c r="G309" s="2"/>
      <c r="H309" s="2"/>
      <c r="I309" s="2"/>
      <c r="J309" s="2"/>
      <c r="K309" s="2"/>
    </row>
    <row r="310" spans="7:11">
      <c r="G310" s="2"/>
      <c r="H310" s="2"/>
      <c r="I310" s="2"/>
      <c r="J310" s="2"/>
      <c r="K310" s="2"/>
    </row>
    <row r="311" spans="7:11">
      <c r="G311" s="2"/>
      <c r="H311" s="2"/>
      <c r="I311" s="2"/>
      <c r="J311" s="2"/>
      <c r="K311" s="2"/>
    </row>
    <row r="312" spans="7:11">
      <c r="G312" s="2"/>
      <c r="H312" s="2"/>
      <c r="I312" s="2"/>
      <c r="J312" s="2"/>
      <c r="K312" s="2"/>
    </row>
    <row r="313" spans="7:11">
      <c r="G313" s="2"/>
      <c r="H313" s="2"/>
      <c r="I313" s="2"/>
      <c r="J313" s="2"/>
      <c r="K313" s="2"/>
    </row>
    <row r="314" spans="7:11">
      <c r="G314" s="2"/>
      <c r="H314" s="2"/>
      <c r="I314" s="2"/>
      <c r="J314" s="2"/>
      <c r="K314" s="2"/>
    </row>
    <row r="315" spans="7:11">
      <c r="G315" s="2"/>
      <c r="H315" s="2"/>
      <c r="I315" s="2"/>
      <c r="J315" s="2"/>
      <c r="K315" s="2"/>
    </row>
    <row r="316" spans="7:11">
      <c r="G316" s="2"/>
      <c r="H316" s="2"/>
      <c r="I316" s="2"/>
      <c r="J316" s="2"/>
      <c r="K316" s="2"/>
    </row>
    <row r="317" spans="7:11">
      <c r="G317" s="2"/>
      <c r="H317" s="2"/>
      <c r="I317" s="2"/>
      <c r="J317" s="2"/>
      <c r="K317" s="2"/>
    </row>
    <row r="318" spans="7:11">
      <c r="G318" s="2"/>
      <c r="H318" s="2"/>
      <c r="I318" s="2"/>
      <c r="J318" s="2"/>
      <c r="K318" s="2"/>
    </row>
    <row r="319" spans="7:11">
      <c r="G319" s="2"/>
      <c r="H319" s="2"/>
      <c r="I319" s="2"/>
      <c r="J319" s="2"/>
      <c r="K319" s="2"/>
    </row>
    <row r="320" spans="7:11">
      <c r="G320" s="2"/>
      <c r="H320" s="2"/>
      <c r="I320" s="2"/>
      <c r="J320" s="2"/>
      <c r="K320" s="2"/>
    </row>
    <row r="321" spans="7:11">
      <c r="G321" s="2"/>
      <c r="H321" s="2"/>
      <c r="I321" s="2"/>
      <c r="J321" s="2"/>
      <c r="K321" s="2"/>
    </row>
    <row r="322" spans="7:11">
      <c r="G322" s="2"/>
      <c r="H322" s="2"/>
      <c r="I322" s="2"/>
      <c r="J322" s="2"/>
      <c r="K322" s="2"/>
    </row>
    <row r="323" spans="7:11">
      <c r="G323" s="2"/>
      <c r="H323" s="2"/>
      <c r="I323" s="2"/>
      <c r="J323" s="2"/>
      <c r="K323" s="2"/>
    </row>
    <row r="324" spans="7:11">
      <c r="G324" s="2"/>
      <c r="H324" s="2"/>
      <c r="I324" s="2"/>
      <c r="J324" s="2"/>
      <c r="K324" s="2"/>
    </row>
    <row r="325" spans="7:11">
      <c r="G325" s="2"/>
      <c r="H325" s="2"/>
      <c r="I325" s="2"/>
      <c r="J325" s="2"/>
      <c r="K325" s="2"/>
    </row>
    <row r="326" spans="7:11">
      <c r="G326" s="2"/>
      <c r="H326" s="2"/>
      <c r="I326" s="2"/>
      <c r="J326" s="2"/>
      <c r="K326" s="2"/>
    </row>
    <row r="327" spans="7:11">
      <c r="G327" s="2"/>
      <c r="H327" s="2"/>
      <c r="I327" s="2"/>
      <c r="J327" s="2"/>
      <c r="K327" s="2"/>
    </row>
    <row r="328" spans="7:11">
      <c r="G328" s="2"/>
      <c r="H328" s="2"/>
      <c r="I328" s="2"/>
      <c r="J328" s="2"/>
      <c r="K328" s="2"/>
    </row>
    <row r="329" spans="7:11">
      <c r="G329" s="2"/>
      <c r="H329" s="2"/>
      <c r="I329" s="2"/>
      <c r="J329" s="2"/>
      <c r="K329" s="2"/>
    </row>
    <row r="330" spans="7:11">
      <c r="G330" s="2"/>
      <c r="H330" s="2"/>
      <c r="I330" s="2"/>
      <c r="J330" s="2"/>
      <c r="K330" s="2"/>
    </row>
    <row r="331" spans="7:11">
      <c r="G331" s="2"/>
      <c r="H331" s="2"/>
      <c r="I331" s="2"/>
      <c r="J331" s="2"/>
      <c r="K331" s="2"/>
    </row>
    <row r="332" spans="7:11">
      <c r="G332" s="2"/>
      <c r="H332" s="2"/>
      <c r="I332" s="2"/>
      <c r="J332" s="2"/>
      <c r="K332" s="2"/>
    </row>
    <row r="333" spans="7:11">
      <c r="G333" s="2"/>
      <c r="H333" s="2"/>
      <c r="I333" s="2"/>
      <c r="J333" s="2"/>
      <c r="K333" s="2"/>
    </row>
    <row r="334" spans="7:11">
      <c r="G334" s="2"/>
      <c r="H334" s="2"/>
      <c r="I334" s="2"/>
      <c r="J334" s="2"/>
      <c r="K334" s="2"/>
    </row>
    <row r="335" spans="7:11">
      <c r="G335" s="2"/>
      <c r="H335" s="2"/>
      <c r="I335" s="2"/>
      <c r="J335" s="2"/>
      <c r="K335" s="2"/>
    </row>
    <row r="336" spans="7:11">
      <c r="G336" s="2"/>
      <c r="H336" s="2"/>
      <c r="I336" s="2"/>
      <c r="J336" s="2"/>
      <c r="K336" s="2"/>
    </row>
    <row r="337" spans="7:11">
      <c r="G337" s="2"/>
      <c r="H337" s="2"/>
      <c r="I337" s="2"/>
      <c r="J337" s="2"/>
      <c r="K337" s="2"/>
    </row>
    <row r="338" spans="7:11">
      <c r="G338" s="2"/>
      <c r="H338" s="2"/>
      <c r="I338" s="2"/>
      <c r="J338" s="2"/>
      <c r="K338" s="2"/>
    </row>
    <row r="339" spans="7:11">
      <c r="G339" s="2"/>
      <c r="H339" s="2"/>
      <c r="I339" s="2"/>
      <c r="J339" s="2"/>
      <c r="K339" s="2"/>
    </row>
    <row r="340" spans="7:11">
      <c r="G340" s="2"/>
      <c r="H340" s="2"/>
      <c r="I340" s="2"/>
      <c r="J340" s="2"/>
      <c r="K340" s="2"/>
    </row>
    <row r="341" spans="7:11">
      <c r="G341" s="2"/>
      <c r="H341" s="2"/>
      <c r="I341" s="2"/>
      <c r="J341" s="2"/>
      <c r="K341" s="2"/>
    </row>
    <row r="342" spans="7:11">
      <c r="G342" s="2"/>
      <c r="H342" s="2"/>
      <c r="I342" s="2"/>
      <c r="J342" s="2"/>
      <c r="K342" s="2"/>
    </row>
    <row r="343" spans="7:11">
      <c r="G343" s="2"/>
      <c r="H343" s="2"/>
      <c r="I343" s="2"/>
      <c r="J343" s="2"/>
      <c r="K343" s="2"/>
    </row>
    <row r="344" spans="7:11">
      <c r="G344" s="2"/>
      <c r="H344" s="2"/>
      <c r="I344" s="2"/>
      <c r="J344" s="2"/>
      <c r="K344" s="2"/>
    </row>
    <row r="345" spans="7:11">
      <c r="G345" s="2"/>
      <c r="H345" s="2"/>
      <c r="I345" s="2"/>
      <c r="J345" s="2"/>
      <c r="K345" s="2"/>
    </row>
    <row r="346" spans="7:11">
      <c r="G346" s="2"/>
      <c r="H346" s="2"/>
      <c r="I346" s="2"/>
      <c r="J346" s="2"/>
      <c r="K346" s="2"/>
    </row>
    <row r="347" spans="7:11">
      <c r="G347" s="2"/>
      <c r="H347" s="2"/>
      <c r="I347" s="2"/>
      <c r="J347" s="2"/>
      <c r="K347" s="2"/>
    </row>
    <row r="348" spans="7:11">
      <c r="G348" s="2"/>
      <c r="H348" s="2"/>
      <c r="I348" s="2"/>
      <c r="J348" s="2"/>
      <c r="K348" s="2"/>
    </row>
    <row r="349" spans="7:11">
      <c r="G349" s="2"/>
      <c r="H349" s="2"/>
      <c r="I349" s="2"/>
      <c r="J349" s="2"/>
      <c r="K349" s="2"/>
    </row>
    <row r="350" spans="7:11">
      <c r="G350" s="2"/>
      <c r="H350" s="2"/>
      <c r="I350" s="2"/>
      <c r="J350" s="2"/>
      <c r="K350" s="2"/>
    </row>
    <row r="351" spans="7:11">
      <c r="G351" s="2"/>
      <c r="H351" s="2"/>
      <c r="I351" s="2"/>
      <c r="J351" s="2"/>
      <c r="K351" s="2"/>
    </row>
    <row r="352" spans="7:11">
      <c r="G352" s="2"/>
      <c r="H352" s="2"/>
      <c r="I352" s="2"/>
      <c r="J352" s="2"/>
      <c r="K352" s="2"/>
    </row>
    <row r="353" spans="7:11">
      <c r="G353" s="2"/>
      <c r="H353" s="2"/>
      <c r="I353" s="2"/>
      <c r="J353" s="2"/>
      <c r="K353" s="2"/>
    </row>
    <row r="354" spans="7:11">
      <c r="G354" s="2"/>
      <c r="H354" s="2"/>
      <c r="I354" s="2"/>
      <c r="J354" s="2"/>
      <c r="K354" s="2"/>
    </row>
    <row r="355" spans="7:11">
      <c r="G355" s="2"/>
      <c r="H355" s="2"/>
      <c r="I355" s="2"/>
      <c r="J355" s="2"/>
      <c r="K355" s="2"/>
    </row>
    <row r="356" spans="7:11">
      <c r="G356" s="2"/>
      <c r="H356" s="2"/>
      <c r="I356" s="2"/>
      <c r="J356" s="2"/>
      <c r="K356" s="2"/>
    </row>
    <row r="357" spans="7:11">
      <c r="G357" s="2"/>
      <c r="H357" s="2"/>
      <c r="I357" s="2"/>
      <c r="J357" s="2"/>
      <c r="K357" s="2"/>
    </row>
    <row r="358" spans="7:11">
      <c r="G358" s="2"/>
      <c r="H358" s="2"/>
      <c r="I358" s="2"/>
      <c r="J358" s="2"/>
      <c r="K358" s="2"/>
    </row>
    <row r="359" spans="7:11">
      <c r="G359" s="2"/>
      <c r="H359" s="2"/>
      <c r="I359" s="2"/>
      <c r="J359" s="2"/>
      <c r="K359" s="2"/>
    </row>
    <row r="360" spans="7:11">
      <c r="G360" s="2"/>
      <c r="H360" s="2"/>
      <c r="I360" s="2"/>
      <c r="J360" s="2"/>
      <c r="K360" s="2"/>
    </row>
    <row r="361" spans="7:11">
      <c r="G361" s="2"/>
      <c r="H361" s="2"/>
      <c r="I361" s="2"/>
      <c r="J361" s="2"/>
      <c r="K361" s="2"/>
    </row>
    <row r="362" spans="7:11">
      <c r="G362" s="2"/>
      <c r="H362" s="2"/>
      <c r="I362" s="2"/>
      <c r="J362" s="2"/>
      <c r="K362" s="2"/>
    </row>
    <row r="363" spans="7:11">
      <c r="G363" s="2"/>
      <c r="H363" s="2"/>
      <c r="I363" s="2"/>
      <c r="J363" s="2"/>
      <c r="K363" s="2"/>
    </row>
    <row r="364" spans="7:11">
      <c r="G364" s="2"/>
      <c r="H364" s="2"/>
      <c r="I364" s="2"/>
      <c r="J364" s="2"/>
      <c r="K364" s="2"/>
    </row>
    <row r="365" spans="7:11">
      <c r="G365" s="2"/>
      <c r="H365" s="2"/>
      <c r="I365" s="2"/>
      <c r="J365" s="2"/>
      <c r="K365" s="2"/>
    </row>
    <row r="366" spans="7:11">
      <c r="G366" s="2"/>
      <c r="H366" s="2"/>
      <c r="I366" s="2"/>
      <c r="J366" s="2"/>
      <c r="K366" s="2"/>
    </row>
    <row r="367" spans="7:11">
      <c r="G367" s="2"/>
      <c r="H367" s="2"/>
      <c r="I367" s="2"/>
      <c r="J367" s="2"/>
      <c r="K367" s="2"/>
    </row>
    <row r="368" spans="7:11">
      <c r="G368" s="2"/>
      <c r="H368" s="2"/>
      <c r="I368" s="2"/>
      <c r="J368" s="2"/>
      <c r="K368" s="2"/>
    </row>
    <row r="369" spans="7:11">
      <c r="G369" s="2"/>
      <c r="H369" s="2"/>
      <c r="I369" s="2"/>
      <c r="J369" s="2"/>
      <c r="K369" s="2"/>
    </row>
    <row r="370" spans="7:11">
      <c r="G370" s="2"/>
      <c r="H370" s="2"/>
      <c r="I370" s="2"/>
      <c r="J370" s="2"/>
      <c r="K370" s="2"/>
    </row>
    <row r="371" spans="7:11">
      <c r="G371" s="2"/>
      <c r="H371" s="2"/>
      <c r="I371" s="2"/>
      <c r="J371" s="2"/>
      <c r="K371" s="2"/>
    </row>
    <row r="372" spans="7:11">
      <c r="G372" s="2"/>
      <c r="H372" s="2"/>
      <c r="I372" s="2"/>
      <c r="J372" s="2"/>
      <c r="K372" s="2"/>
    </row>
    <row r="373" spans="7:11">
      <c r="G373" s="2"/>
      <c r="H373" s="2"/>
      <c r="I373" s="2"/>
      <c r="J373" s="2"/>
      <c r="K373" s="2"/>
    </row>
    <row r="374" spans="7:11">
      <c r="G374" s="2"/>
      <c r="H374" s="2"/>
      <c r="I374" s="2"/>
      <c r="J374" s="2"/>
      <c r="K374" s="2"/>
    </row>
    <row r="375" spans="7:11">
      <c r="G375" s="2"/>
      <c r="H375" s="2"/>
      <c r="I375" s="2"/>
      <c r="J375" s="2"/>
      <c r="K375" s="2"/>
    </row>
    <row r="376" spans="7:11">
      <c r="G376" s="2"/>
      <c r="H376" s="2"/>
      <c r="I376" s="2"/>
      <c r="J376" s="2"/>
      <c r="K376" s="2"/>
    </row>
    <row r="377" spans="7:11">
      <c r="G377" s="2"/>
      <c r="H377" s="2"/>
      <c r="I377" s="2"/>
      <c r="J377" s="2"/>
      <c r="K377" s="2"/>
    </row>
    <row r="378" spans="7:11">
      <c r="G378" s="2"/>
      <c r="H378" s="2"/>
      <c r="I378" s="2"/>
      <c r="J378" s="2"/>
      <c r="K378" s="2"/>
    </row>
    <row r="379" spans="7:11">
      <c r="G379" s="2"/>
      <c r="H379" s="2"/>
      <c r="I379" s="2"/>
      <c r="J379" s="2"/>
      <c r="K379" s="2"/>
    </row>
    <row r="380" spans="7:11">
      <c r="G380" s="2"/>
      <c r="H380" s="2"/>
      <c r="I380" s="2"/>
      <c r="J380" s="2"/>
      <c r="K380" s="2"/>
    </row>
    <row r="381" spans="7:11">
      <c r="G381" s="2"/>
      <c r="H381" s="2"/>
      <c r="I381" s="2"/>
      <c r="J381" s="2"/>
      <c r="K381" s="2"/>
    </row>
    <row r="382" spans="7:11">
      <c r="G382" s="2"/>
      <c r="H382" s="2"/>
      <c r="I382" s="2"/>
      <c r="J382" s="2"/>
      <c r="K382" s="2"/>
    </row>
    <row r="383" spans="7:11">
      <c r="G383" s="2"/>
      <c r="H383" s="2"/>
      <c r="I383" s="2"/>
      <c r="J383" s="2"/>
      <c r="K383" s="2"/>
    </row>
    <row r="384" spans="7:11">
      <c r="G384" s="2"/>
      <c r="H384" s="2"/>
      <c r="I384" s="2"/>
      <c r="J384" s="2"/>
      <c r="K384" s="2"/>
    </row>
    <row r="385" spans="7:11">
      <c r="G385" s="2"/>
      <c r="H385" s="2"/>
      <c r="I385" s="2"/>
      <c r="J385" s="2"/>
      <c r="K385" s="2"/>
    </row>
    <row r="386" spans="7:11">
      <c r="G386" s="2"/>
      <c r="H386" s="2"/>
      <c r="I386" s="2"/>
      <c r="J386" s="2"/>
      <c r="K386" s="2"/>
    </row>
    <row r="387" spans="7:11">
      <c r="G387" s="2"/>
      <c r="H387" s="2"/>
      <c r="I387" s="2"/>
      <c r="J387" s="2"/>
      <c r="K387" s="2"/>
    </row>
    <row r="388" spans="7:11">
      <c r="G388" s="2"/>
      <c r="H388" s="2"/>
      <c r="I388" s="2"/>
      <c r="J388" s="2"/>
      <c r="K388" s="2"/>
    </row>
    <row r="389" spans="7:11">
      <c r="G389" s="2"/>
      <c r="H389" s="2"/>
      <c r="I389" s="2"/>
      <c r="J389" s="2"/>
      <c r="K389" s="2"/>
    </row>
    <row r="390" spans="7:11">
      <c r="G390" s="2"/>
      <c r="H390" s="2"/>
      <c r="I390" s="2"/>
      <c r="J390" s="2"/>
      <c r="K390" s="2"/>
    </row>
    <row r="391" spans="7:11">
      <c r="G391" s="2"/>
      <c r="H391" s="2"/>
      <c r="I391" s="2"/>
      <c r="J391" s="2"/>
      <c r="K391" s="2"/>
    </row>
    <row r="392" spans="7:11">
      <c r="G392" s="2"/>
      <c r="H392" s="2"/>
      <c r="I392" s="2"/>
      <c r="J392" s="2"/>
      <c r="K392" s="2"/>
    </row>
    <row r="393" spans="7:11">
      <c r="G393" s="2"/>
      <c r="H393" s="2"/>
      <c r="I393" s="2"/>
      <c r="J393" s="2"/>
      <c r="K393" s="2"/>
    </row>
    <row r="394" spans="7:11">
      <c r="G394" s="2"/>
      <c r="H394" s="2"/>
      <c r="I394" s="2"/>
      <c r="J394" s="2"/>
      <c r="K394" s="2"/>
    </row>
    <row r="395" spans="7:11">
      <c r="G395" s="2"/>
      <c r="H395" s="2"/>
      <c r="I395" s="2"/>
      <c r="J395" s="2"/>
      <c r="K395" s="2"/>
    </row>
    <row r="396" spans="7:11">
      <c r="G396" s="2"/>
      <c r="H396" s="2"/>
      <c r="I396" s="2"/>
      <c r="J396" s="2"/>
      <c r="K396" s="2"/>
    </row>
    <row r="397" spans="7:11">
      <c r="G397" s="2"/>
      <c r="H397" s="2"/>
      <c r="I397" s="2"/>
      <c r="J397" s="2"/>
      <c r="K397" s="2"/>
    </row>
    <row r="398" spans="7:11">
      <c r="G398" s="2"/>
      <c r="H398" s="2"/>
      <c r="I398" s="2"/>
      <c r="J398" s="2"/>
      <c r="K398" s="2"/>
    </row>
    <row r="399" spans="7:11">
      <c r="G399" s="2"/>
      <c r="H399" s="2"/>
      <c r="I399" s="2"/>
      <c r="J399" s="2"/>
      <c r="K399" s="2"/>
    </row>
    <row r="400" spans="7:11">
      <c r="G400" s="2"/>
      <c r="H400" s="2"/>
      <c r="I400" s="2"/>
      <c r="J400" s="2"/>
      <c r="K400" s="2"/>
    </row>
    <row r="401" spans="7:11">
      <c r="G401" s="2"/>
      <c r="H401" s="2"/>
      <c r="I401" s="2"/>
      <c r="J401" s="2"/>
      <c r="K401" s="2"/>
    </row>
    <row r="402" spans="7:11">
      <c r="G402" s="2"/>
      <c r="H402" s="2"/>
      <c r="I402" s="2"/>
      <c r="J402" s="2"/>
      <c r="K402" s="2"/>
    </row>
    <row r="403" spans="7:11">
      <c r="G403" s="2"/>
      <c r="H403" s="2"/>
      <c r="I403" s="2"/>
      <c r="J403" s="2"/>
      <c r="K403" s="2"/>
    </row>
    <row r="404" spans="7:11">
      <c r="G404" s="2"/>
      <c r="H404" s="2"/>
      <c r="I404" s="2"/>
      <c r="J404" s="2"/>
      <c r="K404" s="2"/>
    </row>
    <row r="405" spans="7:11">
      <c r="G405" s="2"/>
      <c r="H405" s="2"/>
      <c r="I405" s="2"/>
      <c r="J405" s="2"/>
      <c r="K405" s="2"/>
    </row>
    <row r="406" spans="7:11">
      <c r="G406" s="2"/>
      <c r="H406" s="2"/>
      <c r="I406" s="2"/>
      <c r="J406" s="2"/>
      <c r="K406" s="2"/>
    </row>
    <row r="407" spans="7:11">
      <c r="G407" s="2"/>
      <c r="H407" s="2"/>
      <c r="I407" s="2"/>
      <c r="J407" s="2"/>
      <c r="K407" s="2"/>
    </row>
    <row r="408" spans="7:11">
      <c r="G408" s="2"/>
      <c r="H408" s="2"/>
      <c r="I408" s="2"/>
      <c r="J408" s="2"/>
      <c r="K408" s="2"/>
    </row>
    <row r="409" spans="7:11">
      <c r="G409" s="2"/>
      <c r="H409" s="2"/>
      <c r="I409" s="2"/>
      <c r="J409" s="2"/>
      <c r="K409" s="2"/>
    </row>
    <row r="410" spans="7:11">
      <c r="G410" s="2"/>
      <c r="H410" s="2"/>
      <c r="I410" s="2"/>
      <c r="J410" s="2"/>
      <c r="K410" s="2"/>
    </row>
    <row r="411" spans="7:11">
      <c r="G411" s="2"/>
      <c r="H411" s="2"/>
      <c r="I411" s="2"/>
      <c r="J411" s="2"/>
      <c r="K411" s="2"/>
    </row>
    <row r="412" spans="7:11">
      <c r="G412" s="2"/>
      <c r="H412" s="2"/>
      <c r="I412" s="2"/>
      <c r="J412" s="2"/>
      <c r="K412" s="2"/>
    </row>
    <row r="413" spans="7:11">
      <c r="G413" s="2"/>
      <c r="H413" s="2"/>
      <c r="I413" s="2"/>
      <c r="J413" s="2"/>
      <c r="K413" s="2"/>
    </row>
    <row r="414" spans="7:11">
      <c r="G414" s="2"/>
      <c r="H414" s="2"/>
      <c r="I414" s="2"/>
      <c r="J414" s="2"/>
      <c r="K414" s="2"/>
    </row>
    <row r="415" spans="7:11">
      <c r="G415" s="2"/>
      <c r="H415" s="2"/>
      <c r="I415" s="2"/>
      <c r="J415" s="2"/>
      <c r="K415" s="2"/>
    </row>
    <row r="416" spans="7:11">
      <c r="G416" s="2"/>
      <c r="H416" s="2"/>
      <c r="I416" s="2"/>
      <c r="J416" s="2"/>
      <c r="K416" s="2"/>
    </row>
    <row r="417" spans="7:11">
      <c r="G417" s="2"/>
      <c r="H417" s="2"/>
      <c r="I417" s="2"/>
      <c r="J417" s="2"/>
      <c r="K417" s="2"/>
    </row>
    <row r="418" spans="7:11">
      <c r="G418" s="2"/>
      <c r="H418" s="2"/>
      <c r="I418" s="2"/>
      <c r="J418" s="2"/>
      <c r="K418" s="2"/>
    </row>
    <row r="419" spans="7:11">
      <c r="G419" s="2"/>
      <c r="H419" s="2"/>
      <c r="I419" s="2"/>
      <c r="J419" s="2"/>
      <c r="K419" s="2"/>
    </row>
    <row r="420" spans="7:11">
      <c r="G420" s="2"/>
      <c r="H420" s="2"/>
      <c r="I420" s="2"/>
      <c r="J420" s="2"/>
      <c r="K420" s="2"/>
    </row>
    <row r="421" spans="7:11">
      <c r="G421" s="2"/>
      <c r="H421" s="2"/>
      <c r="I421" s="2"/>
      <c r="J421" s="2"/>
      <c r="K421" s="2"/>
    </row>
    <row r="422" spans="7:11">
      <c r="G422" s="2"/>
      <c r="H422" s="2"/>
      <c r="I422" s="2"/>
      <c r="J422" s="2"/>
      <c r="K422" s="2"/>
    </row>
    <row r="423" spans="7:11">
      <c r="G423" s="2"/>
      <c r="H423" s="2"/>
      <c r="I423" s="2"/>
      <c r="J423" s="2"/>
      <c r="K423" s="2"/>
    </row>
    <row r="424" spans="7:11">
      <c r="G424" s="2"/>
      <c r="H424" s="2"/>
      <c r="I424" s="2"/>
      <c r="J424" s="2"/>
      <c r="K424" s="2"/>
    </row>
    <row r="425" spans="7:11">
      <c r="G425" s="2"/>
      <c r="H425" s="2"/>
      <c r="I425" s="2"/>
      <c r="J425" s="2"/>
      <c r="K425" s="2"/>
    </row>
    <row r="426" spans="7:11">
      <c r="G426" s="2"/>
      <c r="H426" s="2"/>
      <c r="I426" s="2"/>
      <c r="J426" s="2"/>
      <c r="K426" s="2"/>
    </row>
    <row r="427" spans="7:11">
      <c r="G427" s="2"/>
      <c r="H427" s="2"/>
      <c r="I427" s="2"/>
      <c r="J427" s="2"/>
      <c r="K427" s="2"/>
    </row>
    <row r="428" spans="7:11">
      <c r="G428" s="2"/>
      <c r="H428" s="2"/>
      <c r="I428" s="2"/>
      <c r="J428" s="2"/>
      <c r="K428" s="2"/>
    </row>
    <row r="429" spans="7:11">
      <c r="G429" s="2"/>
      <c r="H429" s="2"/>
      <c r="I429" s="2"/>
      <c r="J429" s="2"/>
      <c r="K429" s="2"/>
    </row>
    <row r="430" spans="7:11">
      <c r="G430" s="2"/>
      <c r="H430" s="2"/>
      <c r="I430" s="2"/>
      <c r="J430" s="2"/>
      <c r="K430" s="2"/>
    </row>
    <row r="431" spans="7:11">
      <c r="G431" s="2"/>
      <c r="H431" s="2"/>
      <c r="I431" s="2"/>
      <c r="J431" s="2"/>
      <c r="K431" s="2"/>
    </row>
    <row r="432" spans="7:11">
      <c r="G432" s="2"/>
      <c r="H432" s="2"/>
      <c r="I432" s="2"/>
      <c r="J432" s="2"/>
      <c r="K432" s="2"/>
    </row>
    <row r="433" spans="7:11">
      <c r="G433" s="2"/>
      <c r="H433" s="2"/>
      <c r="I433" s="2"/>
      <c r="J433" s="2"/>
      <c r="K433" s="2"/>
    </row>
    <row r="434" spans="7:11">
      <c r="G434" s="2"/>
      <c r="H434" s="2"/>
      <c r="I434" s="2"/>
      <c r="J434" s="2"/>
      <c r="K434" s="2"/>
    </row>
    <row r="435" spans="7:11">
      <c r="G435" s="2"/>
      <c r="H435" s="2"/>
      <c r="I435" s="2"/>
      <c r="J435" s="2"/>
      <c r="K435" s="2"/>
    </row>
    <row r="436" spans="7:11">
      <c r="G436" s="2"/>
      <c r="H436" s="2"/>
      <c r="I436" s="2"/>
      <c r="J436" s="2"/>
      <c r="K436" s="2"/>
    </row>
    <row r="437" spans="7:11">
      <c r="G437" s="2"/>
      <c r="H437" s="2"/>
      <c r="I437" s="2"/>
      <c r="J437" s="2"/>
      <c r="K437" s="2"/>
    </row>
    <row r="438" spans="7:11">
      <c r="G438" s="2"/>
      <c r="H438" s="2"/>
      <c r="I438" s="2"/>
      <c r="J438" s="2"/>
      <c r="K438" s="2"/>
    </row>
    <row r="439" spans="7:11">
      <c r="G439" s="2"/>
      <c r="H439" s="2"/>
      <c r="I439" s="2"/>
      <c r="J439" s="2"/>
      <c r="K439" s="2"/>
    </row>
    <row r="440" spans="7:11">
      <c r="G440" s="2"/>
      <c r="H440" s="2"/>
      <c r="I440" s="2"/>
      <c r="J440" s="2"/>
      <c r="K440" s="2"/>
    </row>
    <row r="441" spans="7:11">
      <c r="G441" s="2"/>
      <c r="H441" s="2"/>
      <c r="I441" s="2"/>
      <c r="J441" s="2"/>
      <c r="K441" s="2"/>
    </row>
    <row r="442" spans="7:11">
      <c r="G442" s="2"/>
      <c r="H442" s="2"/>
      <c r="I442" s="2"/>
      <c r="J442" s="2"/>
      <c r="K442" s="2"/>
    </row>
    <row r="443" spans="7:11">
      <c r="G443" s="2"/>
      <c r="H443" s="2"/>
      <c r="I443" s="2"/>
      <c r="J443" s="2"/>
      <c r="K443" s="2"/>
    </row>
    <row r="444" spans="7:11">
      <c r="G444" s="2"/>
      <c r="H444" s="2"/>
      <c r="I444" s="2"/>
      <c r="J444" s="2"/>
      <c r="K444" s="2"/>
    </row>
    <row r="445" spans="7:11">
      <c r="G445" s="2"/>
      <c r="H445" s="2"/>
      <c r="I445" s="2"/>
      <c r="J445" s="2"/>
      <c r="K445" s="2"/>
    </row>
    <row r="446" spans="7:11">
      <c r="G446" s="2"/>
      <c r="H446" s="2"/>
      <c r="I446" s="2"/>
      <c r="J446" s="2"/>
      <c r="K446" s="2"/>
    </row>
    <row r="447" spans="7:11">
      <c r="G447" s="2"/>
      <c r="H447" s="2"/>
      <c r="I447" s="2"/>
      <c r="J447" s="2"/>
      <c r="K447" s="2"/>
    </row>
    <row r="448" spans="7:11">
      <c r="G448" s="2"/>
      <c r="H448" s="2"/>
      <c r="I448" s="2"/>
      <c r="J448" s="2"/>
      <c r="K448" s="2"/>
    </row>
    <row r="449" spans="7:11">
      <c r="G449" s="2"/>
      <c r="H449" s="2"/>
      <c r="I449" s="2"/>
      <c r="J449" s="2"/>
      <c r="K449" s="2"/>
    </row>
    <row r="450" spans="7:11">
      <c r="G450" s="2"/>
      <c r="H450" s="2"/>
      <c r="I450" s="2"/>
      <c r="J450" s="2"/>
      <c r="K450" s="2"/>
    </row>
    <row r="451" spans="7:11">
      <c r="G451" s="2"/>
      <c r="H451" s="2"/>
      <c r="I451" s="2"/>
      <c r="J451" s="2"/>
      <c r="K451" s="2"/>
    </row>
    <row r="452" spans="7:11">
      <c r="G452" s="2"/>
      <c r="H452" s="2"/>
      <c r="I452" s="2"/>
      <c r="J452" s="2"/>
      <c r="K452" s="2"/>
    </row>
    <row r="453" spans="7:11">
      <c r="G453" s="2"/>
      <c r="H453" s="2"/>
      <c r="I453" s="2"/>
      <c r="J453" s="2"/>
      <c r="K453" s="2"/>
    </row>
    <row r="454" spans="7:11">
      <c r="G454" s="2"/>
      <c r="H454" s="2"/>
      <c r="I454" s="2"/>
      <c r="J454" s="2"/>
      <c r="K454" s="2"/>
    </row>
    <row r="455" spans="7:11">
      <c r="G455" s="2"/>
      <c r="H455" s="2"/>
      <c r="I455" s="2"/>
      <c r="J455" s="2"/>
      <c r="K455" s="2"/>
    </row>
    <row r="456" spans="7:11">
      <c r="G456" s="2"/>
      <c r="H456" s="2"/>
      <c r="I456" s="2"/>
      <c r="J456" s="2"/>
      <c r="K456" s="2"/>
    </row>
    <row r="457" spans="7:11">
      <c r="G457" s="2"/>
      <c r="H457" s="2"/>
      <c r="I457" s="2"/>
      <c r="J457" s="2"/>
      <c r="K457" s="2"/>
    </row>
    <row r="458" spans="7:11">
      <c r="G458" s="2"/>
      <c r="H458" s="2"/>
      <c r="I458" s="2"/>
      <c r="J458" s="2"/>
      <c r="K458" s="2"/>
    </row>
    <row r="459" spans="7:11">
      <c r="G459" s="2"/>
      <c r="H459" s="2"/>
      <c r="I459" s="2"/>
      <c r="J459" s="2"/>
      <c r="K459" s="2"/>
    </row>
    <row r="460" spans="7:11">
      <c r="G460" s="2"/>
      <c r="H460" s="2"/>
      <c r="I460" s="2"/>
      <c r="J460" s="2"/>
      <c r="K460" s="2"/>
    </row>
    <row r="461" spans="7:11">
      <c r="G461" s="2"/>
      <c r="H461" s="2"/>
      <c r="I461" s="2"/>
      <c r="J461" s="2"/>
      <c r="K461" s="2"/>
    </row>
    <row r="462" spans="7:11">
      <c r="G462" s="2"/>
      <c r="H462" s="2"/>
      <c r="I462" s="2"/>
      <c r="J462" s="2"/>
      <c r="K462" s="2"/>
    </row>
    <row r="463" spans="7:11">
      <c r="G463" s="2"/>
      <c r="H463" s="2"/>
      <c r="I463" s="2"/>
      <c r="J463" s="2"/>
      <c r="K463" s="2"/>
    </row>
    <row r="464" spans="7:11">
      <c r="G464" s="2"/>
      <c r="H464" s="2"/>
      <c r="I464" s="2"/>
      <c r="J464" s="2"/>
      <c r="K464" s="2"/>
    </row>
    <row r="465" spans="7:11">
      <c r="G465" s="2"/>
      <c r="H465" s="2"/>
      <c r="I465" s="2"/>
      <c r="J465" s="2"/>
      <c r="K465" s="2"/>
    </row>
    <row r="466" spans="7:11">
      <c r="G466" s="2"/>
      <c r="H466" s="2"/>
      <c r="I466" s="2"/>
      <c r="J466" s="2"/>
      <c r="K466" s="2"/>
    </row>
    <row r="467" spans="7:11">
      <c r="G467" s="2"/>
      <c r="H467" s="2"/>
      <c r="I467" s="2"/>
      <c r="J467" s="2"/>
      <c r="K467" s="2"/>
    </row>
    <row r="468" spans="7:11">
      <c r="G468" s="2"/>
      <c r="H468" s="2"/>
      <c r="I468" s="2"/>
      <c r="J468" s="2"/>
      <c r="K468" s="2"/>
    </row>
    <row r="469" spans="7:11">
      <c r="G469" s="2"/>
      <c r="H469" s="2"/>
      <c r="I469" s="2"/>
      <c r="J469" s="2"/>
      <c r="K469" s="2"/>
    </row>
    <row r="470" spans="7:11">
      <c r="G470" s="2"/>
      <c r="H470" s="2"/>
      <c r="I470" s="2"/>
      <c r="J470" s="2"/>
      <c r="K470" s="2"/>
    </row>
    <row r="471" spans="7:11">
      <c r="G471" s="2"/>
      <c r="H471" s="2"/>
      <c r="I471" s="2"/>
      <c r="J471" s="2"/>
      <c r="K471" s="2"/>
    </row>
    <row r="472" spans="7:11">
      <c r="G472" s="2"/>
      <c r="H472" s="2"/>
      <c r="I472" s="2"/>
      <c r="J472" s="2"/>
      <c r="K472" s="2"/>
    </row>
    <row r="473" spans="7:11">
      <c r="G473" s="2"/>
      <c r="H473" s="2"/>
      <c r="I473" s="2"/>
      <c r="J473" s="2"/>
      <c r="K473" s="2"/>
    </row>
    <row r="474" spans="7:11">
      <c r="G474" s="2"/>
      <c r="H474" s="2"/>
      <c r="I474" s="2"/>
      <c r="J474" s="2"/>
      <c r="K474" s="2"/>
    </row>
    <row r="475" spans="7:11">
      <c r="G475" s="2"/>
      <c r="H475" s="2"/>
      <c r="I475" s="2"/>
      <c r="J475" s="2"/>
      <c r="K475" s="2"/>
    </row>
    <row r="476" spans="7:11">
      <c r="G476" s="2"/>
      <c r="H476" s="2"/>
      <c r="I476" s="2"/>
      <c r="J476" s="2"/>
      <c r="K476" s="2"/>
    </row>
    <row r="477" spans="7:11">
      <c r="G477" s="2"/>
      <c r="H477" s="2"/>
      <c r="I477" s="2"/>
      <c r="J477" s="2"/>
      <c r="K477" s="2"/>
    </row>
    <row r="478" spans="7:11">
      <c r="G478" s="2"/>
      <c r="H478" s="2"/>
      <c r="I478" s="2"/>
      <c r="J478" s="2"/>
      <c r="K478" s="2"/>
    </row>
    <row r="479" spans="7:11">
      <c r="G479" s="2"/>
      <c r="H479" s="2"/>
      <c r="I479" s="2"/>
      <c r="J479" s="2"/>
      <c r="K479" s="2"/>
    </row>
    <row r="480" spans="7:11">
      <c r="G480" s="2"/>
      <c r="H480" s="2"/>
      <c r="I480" s="2"/>
      <c r="J480" s="2"/>
      <c r="K480" s="2"/>
    </row>
    <row r="481" spans="7:11">
      <c r="G481" s="2"/>
      <c r="H481" s="2"/>
      <c r="I481" s="2"/>
      <c r="J481" s="2"/>
      <c r="K481" s="2"/>
    </row>
    <row r="482" spans="7:11">
      <c r="G482" s="2"/>
      <c r="H482" s="2"/>
      <c r="I482" s="2"/>
      <c r="J482" s="2"/>
      <c r="K482" s="2"/>
    </row>
    <row r="483" spans="7:11">
      <c r="G483" s="2"/>
      <c r="H483" s="2"/>
      <c r="I483" s="2"/>
      <c r="J483" s="2"/>
      <c r="K483" s="2"/>
    </row>
    <row r="484" spans="7:11">
      <c r="G484" s="2"/>
      <c r="H484" s="2"/>
      <c r="I484" s="2"/>
      <c r="J484" s="2"/>
      <c r="K484" s="2"/>
    </row>
    <row r="485" spans="7:11">
      <c r="G485" s="2"/>
      <c r="H485" s="2"/>
      <c r="I485" s="2"/>
      <c r="J485" s="2"/>
      <c r="K485" s="2"/>
    </row>
    <row r="486" spans="7:11">
      <c r="G486" s="2"/>
      <c r="H486" s="2"/>
      <c r="I486" s="2"/>
      <c r="J486" s="2"/>
      <c r="K486" s="2"/>
    </row>
    <row r="487" spans="7:11">
      <c r="G487" s="2"/>
      <c r="H487" s="2"/>
      <c r="I487" s="2"/>
      <c r="J487" s="2"/>
      <c r="K487" s="2"/>
    </row>
    <row r="488" spans="7:11">
      <c r="G488" s="2"/>
      <c r="H488" s="2"/>
      <c r="I488" s="2"/>
      <c r="J488" s="2"/>
      <c r="K488" s="2"/>
    </row>
    <row r="489" spans="7:11">
      <c r="G489" s="2"/>
      <c r="H489" s="2"/>
      <c r="I489" s="2"/>
      <c r="J489" s="2"/>
      <c r="K489" s="2"/>
    </row>
    <row r="490" spans="7:11">
      <c r="G490" s="2"/>
      <c r="H490" s="2"/>
      <c r="I490" s="2"/>
      <c r="J490" s="2"/>
      <c r="K490" s="2"/>
    </row>
    <row r="491" spans="7:11">
      <c r="G491" s="2"/>
      <c r="H491" s="2"/>
      <c r="I491" s="2"/>
      <c r="J491" s="2"/>
      <c r="K491" s="2"/>
    </row>
    <row r="492" spans="7:11">
      <c r="G492" s="2"/>
      <c r="H492" s="2"/>
      <c r="I492" s="2"/>
      <c r="J492" s="2"/>
      <c r="K492" s="2"/>
    </row>
    <row r="493" spans="7:11">
      <c r="G493" s="2"/>
      <c r="H493" s="2"/>
      <c r="I493" s="2"/>
      <c r="J493" s="2"/>
      <c r="K493" s="2"/>
    </row>
    <row r="494" spans="7:11">
      <c r="G494" s="2"/>
      <c r="H494" s="2"/>
      <c r="I494" s="2"/>
      <c r="J494" s="2"/>
      <c r="K494" s="2"/>
    </row>
    <row r="495" spans="7:11">
      <c r="G495" s="2"/>
      <c r="H495" s="2"/>
      <c r="I495" s="2"/>
      <c r="J495" s="2"/>
      <c r="K495" s="2"/>
    </row>
    <row r="496" spans="7:11">
      <c r="G496" s="2"/>
      <c r="H496" s="2"/>
      <c r="I496" s="2"/>
      <c r="J496" s="2"/>
      <c r="K496" s="2"/>
    </row>
    <row r="497" spans="7:11">
      <c r="G497" s="2"/>
      <c r="H497" s="2"/>
      <c r="I497" s="2"/>
      <c r="J497" s="2"/>
      <c r="K497" s="2"/>
    </row>
    <row r="498" spans="7:11">
      <c r="G498" s="2"/>
      <c r="H498" s="2"/>
      <c r="I498" s="2"/>
      <c r="J498" s="2"/>
      <c r="K498" s="2"/>
    </row>
    <row r="499" spans="7:11">
      <c r="G499" s="2"/>
      <c r="H499" s="2"/>
      <c r="I499" s="2"/>
      <c r="J499" s="2"/>
      <c r="K499" s="2"/>
    </row>
    <row r="500" spans="7:11">
      <c r="G500" s="2"/>
      <c r="H500" s="2"/>
      <c r="I500" s="2"/>
      <c r="J500" s="2"/>
      <c r="K500" s="2"/>
    </row>
    <row r="501" spans="7:11">
      <c r="G501" s="2"/>
      <c r="H501" s="2"/>
      <c r="I501" s="2"/>
      <c r="J501" s="2"/>
      <c r="K501" s="2"/>
    </row>
    <row r="502" spans="7:11">
      <c r="G502" s="2"/>
      <c r="H502" s="2"/>
      <c r="I502" s="2"/>
      <c r="J502" s="2"/>
      <c r="K502" s="2"/>
    </row>
    <row r="503" spans="7:11">
      <c r="G503" s="2"/>
      <c r="H503" s="2"/>
      <c r="I503" s="2"/>
      <c r="J503" s="2"/>
      <c r="K503" s="2"/>
    </row>
    <row r="504" spans="7:11">
      <c r="G504" s="2"/>
      <c r="H504" s="2"/>
      <c r="I504" s="2"/>
      <c r="J504" s="2"/>
      <c r="K504" s="2"/>
    </row>
    <row r="505" spans="7:11">
      <c r="G505" s="2"/>
      <c r="H505" s="2"/>
      <c r="I505" s="2"/>
      <c r="J505" s="2"/>
      <c r="K505" s="2"/>
    </row>
    <row r="506" spans="7:11">
      <c r="G506" s="2"/>
      <c r="H506" s="2"/>
      <c r="I506" s="2"/>
      <c r="J506" s="2"/>
      <c r="K506" s="2"/>
    </row>
    <row r="507" spans="7:11">
      <c r="G507" s="2"/>
      <c r="H507" s="2"/>
      <c r="I507" s="2"/>
      <c r="J507" s="2"/>
      <c r="K507" s="2"/>
    </row>
    <row r="508" spans="7:11">
      <c r="G508" s="2"/>
      <c r="H508" s="2"/>
      <c r="I508" s="2"/>
      <c r="J508" s="2"/>
      <c r="K508" s="2"/>
    </row>
    <row r="509" spans="7:11">
      <c r="G509" s="2"/>
      <c r="H509" s="2"/>
      <c r="I509" s="2"/>
      <c r="J509" s="2"/>
      <c r="K509" s="2"/>
    </row>
    <row r="510" spans="7:11">
      <c r="G510" s="2"/>
      <c r="H510" s="2"/>
      <c r="I510" s="2"/>
      <c r="J510" s="2"/>
      <c r="K510" s="2"/>
    </row>
    <row r="511" spans="7:11">
      <c r="G511" s="2"/>
      <c r="H511" s="2"/>
      <c r="I511" s="2"/>
      <c r="J511" s="2"/>
      <c r="K511" s="2"/>
    </row>
    <row r="512" spans="7:11">
      <c r="G512" s="2"/>
      <c r="H512" s="2"/>
      <c r="I512" s="2"/>
      <c r="J512" s="2"/>
      <c r="K512" s="2"/>
    </row>
    <row r="513" spans="7:11">
      <c r="G513" s="2"/>
      <c r="H513" s="2"/>
      <c r="I513" s="2"/>
      <c r="J513" s="2"/>
      <c r="K513" s="2"/>
    </row>
    <row r="514" spans="7:11">
      <c r="G514" s="2"/>
      <c r="H514" s="2"/>
      <c r="I514" s="2"/>
      <c r="J514" s="2"/>
      <c r="K514" s="2"/>
    </row>
    <row r="515" spans="7:11">
      <c r="G515" s="2"/>
      <c r="H515" s="2"/>
      <c r="I515" s="2"/>
      <c r="J515" s="2"/>
      <c r="K515" s="2"/>
    </row>
    <row r="516" spans="7:11">
      <c r="G516" s="2"/>
      <c r="H516" s="2"/>
      <c r="I516" s="2"/>
      <c r="J516" s="2"/>
      <c r="K516" s="2"/>
    </row>
    <row r="517" spans="7:11">
      <c r="G517" s="2"/>
      <c r="H517" s="2"/>
      <c r="I517" s="2"/>
      <c r="J517" s="2"/>
      <c r="K517" s="2"/>
    </row>
    <row r="518" spans="7:11">
      <c r="G518" s="2"/>
      <c r="H518" s="2"/>
      <c r="I518" s="2"/>
      <c r="J518" s="2"/>
      <c r="K518" s="2"/>
    </row>
    <row r="519" spans="7:11">
      <c r="G519" s="2"/>
      <c r="H519" s="2"/>
      <c r="I519" s="2"/>
      <c r="J519" s="2"/>
      <c r="K519" s="2"/>
    </row>
    <row r="520" spans="7:11">
      <c r="G520" s="2"/>
      <c r="H520" s="2"/>
      <c r="I520" s="2"/>
      <c r="J520" s="2"/>
      <c r="K520" s="2"/>
    </row>
    <row r="521" spans="7:11">
      <c r="G521" s="2"/>
      <c r="H521" s="2"/>
      <c r="I521" s="2"/>
      <c r="J521" s="2"/>
      <c r="K521" s="2"/>
    </row>
    <row r="522" spans="7:11">
      <c r="G522" s="2"/>
      <c r="H522" s="2"/>
      <c r="I522" s="2"/>
      <c r="J522" s="2"/>
      <c r="K522" s="2"/>
    </row>
    <row r="523" spans="7:11">
      <c r="G523" s="2"/>
      <c r="H523" s="2"/>
      <c r="I523" s="2"/>
      <c r="J523" s="2"/>
      <c r="K523" s="2"/>
    </row>
    <row r="524" spans="7:11">
      <c r="G524" s="2"/>
      <c r="H524" s="2"/>
      <c r="I524" s="2"/>
      <c r="J524" s="2"/>
      <c r="K524" s="2"/>
    </row>
    <row r="525" spans="7:11">
      <c r="G525" s="2"/>
      <c r="H525" s="2"/>
      <c r="I525" s="2"/>
      <c r="J525" s="2"/>
      <c r="K525" s="2"/>
    </row>
    <row r="526" spans="7:11">
      <c r="G526" s="2"/>
      <c r="H526" s="2"/>
      <c r="I526" s="2"/>
      <c r="J526" s="2"/>
      <c r="K526" s="2"/>
    </row>
    <row r="527" spans="7:11">
      <c r="G527" s="2"/>
      <c r="H527" s="2"/>
      <c r="I527" s="2"/>
      <c r="J527" s="2"/>
      <c r="K527" s="2"/>
    </row>
    <row r="528" spans="7:11">
      <c r="G528" s="2"/>
      <c r="H528" s="2"/>
      <c r="I528" s="2"/>
      <c r="J528" s="2"/>
      <c r="K528" s="2"/>
    </row>
    <row r="529" spans="7:11">
      <c r="G529" s="2"/>
      <c r="H529" s="2"/>
      <c r="I529" s="2"/>
      <c r="J529" s="2"/>
      <c r="K529" s="2"/>
    </row>
    <row r="530" spans="7:11">
      <c r="G530" s="2"/>
      <c r="H530" s="2"/>
      <c r="I530" s="2"/>
      <c r="J530" s="2"/>
      <c r="K530" s="2"/>
    </row>
    <row r="531" spans="7:11">
      <c r="G531" s="2"/>
      <c r="H531" s="2"/>
      <c r="I531" s="2"/>
      <c r="J531" s="2"/>
      <c r="K531" s="2"/>
    </row>
    <row r="532" spans="7:11">
      <c r="G532" s="2"/>
      <c r="H532" s="2"/>
      <c r="I532" s="2"/>
      <c r="J532" s="2"/>
      <c r="K532" s="2"/>
    </row>
    <row r="533" spans="7:11">
      <c r="G533" s="2"/>
      <c r="H533" s="2"/>
      <c r="I533" s="2"/>
      <c r="J533" s="2"/>
      <c r="K533" s="2"/>
    </row>
    <row r="534" spans="7:11">
      <c r="G534" s="2"/>
      <c r="H534" s="2"/>
      <c r="I534" s="2"/>
      <c r="J534" s="2"/>
      <c r="K534" s="2"/>
    </row>
    <row r="535" spans="7:11">
      <c r="G535" s="2"/>
      <c r="H535" s="2"/>
      <c r="I535" s="2"/>
      <c r="J535" s="2"/>
      <c r="K535" s="2"/>
    </row>
    <row r="536" spans="7:11">
      <c r="G536" s="2"/>
      <c r="H536" s="2"/>
      <c r="I536" s="2"/>
      <c r="J536" s="2"/>
      <c r="K536" s="2"/>
    </row>
    <row r="537" spans="7:11">
      <c r="G537" s="2"/>
      <c r="H537" s="2"/>
      <c r="I537" s="2"/>
      <c r="J537" s="2"/>
      <c r="K537" s="2"/>
    </row>
    <row r="538" spans="7:11">
      <c r="G538" s="2"/>
      <c r="H538" s="2"/>
      <c r="I538" s="2"/>
      <c r="J538" s="2"/>
      <c r="K538" s="2"/>
    </row>
    <row r="539" spans="7:11">
      <c r="G539" s="2"/>
      <c r="H539" s="2"/>
      <c r="I539" s="2"/>
      <c r="J539" s="2"/>
      <c r="K539" s="2"/>
    </row>
    <row r="540" spans="7:11">
      <c r="G540" s="2"/>
      <c r="H540" s="2"/>
      <c r="I540" s="2"/>
      <c r="J540" s="2"/>
      <c r="K540" s="2"/>
    </row>
    <row r="541" spans="7:11">
      <c r="G541" s="2"/>
      <c r="H541" s="2"/>
      <c r="I541" s="2"/>
      <c r="J541" s="2"/>
      <c r="K541" s="2"/>
    </row>
    <row r="542" spans="7:11">
      <c r="G542" s="2"/>
      <c r="H542" s="2"/>
      <c r="I542" s="2"/>
      <c r="J542" s="2"/>
      <c r="K542" s="2"/>
    </row>
    <row r="543" spans="7:11">
      <c r="G543" s="2"/>
      <c r="H543" s="2"/>
      <c r="I543" s="2"/>
      <c r="J543" s="2"/>
      <c r="K543" s="2"/>
    </row>
    <row r="544" spans="7:11">
      <c r="G544" s="2"/>
      <c r="H544" s="2"/>
      <c r="I544" s="2"/>
      <c r="J544" s="2"/>
      <c r="K544" s="2"/>
    </row>
    <row r="545" spans="7:11">
      <c r="G545" s="2"/>
      <c r="H545" s="2"/>
      <c r="I545" s="2"/>
      <c r="J545" s="2"/>
      <c r="K545" s="2"/>
    </row>
    <row r="546" spans="7:11">
      <c r="G546" s="2"/>
      <c r="H546" s="2"/>
      <c r="I546" s="2"/>
      <c r="J546" s="2"/>
      <c r="K546" s="2"/>
    </row>
    <row r="547" spans="7:11">
      <c r="G547" s="2"/>
      <c r="H547" s="2"/>
      <c r="I547" s="2"/>
      <c r="J547" s="2"/>
      <c r="K547" s="2"/>
    </row>
    <row r="548" spans="7:11">
      <c r="G548" s="2"/>
      <c r="H548" s="2"/>
      <c r="I548" s="2"/>
      <c r="J548" s="2"/>
      <c r="K548" s="2"/>
    </row>
    <row r="549" spans="7:11">
      <c r="G549" s="2"/>
      <c r="H549" s="2"/>
      <c r="I549" s="2"/>
      <c r="J549" s="2"/>
      <c r="K549" s="2"/>
    </row>
    <row r="550" spans="7:11">
      <c r="G550" s="2"/>
      <c r="H550" s="2"/>
      <c r="I550" s="2"/>
      <c r="J550" s="2"/>
      <c r="K550" s="2"/>
    </row>
    <row r="551" spans="7:11">
      <c r="G551" s="2"/>
      <c r="H551" s="2"/>
      <c r="I551" s="2"/>
      <c r="J551" s="2"/>
      <c r="K551" s="2"/>
    </row>
    <row r="552" spans="7:11">
      <c r="G552" s="2"/>
      <c r="H552" s="2"/>
      <c r="I552" s="2"/>
      <c r="J552" s="2"/>
      <c r="K552" s="2"/>
    </row>
    <row r="553" spans="7:11">
      <c r="G553" s="2"/>
      <c r="H553" s="2"/>
      <c r="I553" s="2"/>
      <c r="J553" s="2"/>
      <c r="K553" s="2"/>
    </row>
    <row r="554" spans="7:11">
      <c r="G554" s="2"/>
      <c r="H554" s="2"/>
      <c r="I554" s="2"/>
      <c r="J554" s="2"/>
      <c r="K554" s="2"/>
    </row>
    <row r="555" spans="7:11">
      <c r="G555" s="2"/>
      <c r="H555" s="2"/>
      <c r="I555" s="2"/>
      <c r="J555" s="2"/>
      <c r="K555" s="2"/>
    </row>
    <row r="556" spans="7:11">
      <c r="G556" s="2"/>
      <c r="H556" s="2"/>
      <c r="I556" s="2"/>
      <c r="J556" s="2"/>
      <c r="K556" s="2"/>
    </row>
    <row r="557" spans="7:11">
      <c r="G557" s="2"/>
      <c r="H557" s="2"/>
      <c r="I557" s="2"/>
      <c r="J557" s="2"/>
      <c r="K557" s="2"/>
    </row>
    <row r="558" spans="7:11">
      <c r="G558" s="2"/>
      <c r="H558" s="2"/>
      <c r="I558" s="2"/>
      <c r="J558" s="2"/>
      <c r="K558" s="2"/>
    </row>
    <row r="559" spans="7:11">
      <c r="G559" s="2"/>
      <c r="H559" s="2"/>
      <c r="I559" s="2"/>
      <c r="J559" s="2"/>
      <c r="K559" s="2"/>
    </row>
    <row r="560" spans="7:11">
      <c r="G560" s="2"/>
      <c r="H560" s="2"/>
      <c r="I560" s="2"/>
      <c r="J560" s="2"/>
      <c r="K560" s="2"/>
    </row>
    <row r="561" spans="7:11">
      <c r="G561" s="2"/>
      <c r="H561" s="2"/>
      <c r="I561" s="2"/>
      <c r="J561" s="2"/>
      <c r="K561" s="2"/>
    </row>
    <row r="562" spans="7:11">
      <c r="G562" s="2"/>
      <c r="H562" s="2"/>
      <c r="I562" s="2"/>
      <c r="J562" s="2"/>
      <c r="K562" s="2"/>
    </row>
    <row r="563" spans="7:11">
      <c r="G563" s="2"/>
      <c r="H563" s="2"/>
      <c r="I563" s="2"/>
      <c r="J563" s="2"/>
      <c r="K563" s="2"/>
    </row>
    <row r="564" spans="7:11">
      <c r="G564" s="2"/>
      <c r="H564" s="2"/>
      <c r="I564" s="2"/>
      <c r="J564" s="2"/>
      <c r="K564" s="2"/>
    </row>
    <row r="565" spans="7:11">
      <c r="G565" s="2"/>
      <c r="H565" s="2"/>
      <c r="I565" s="2"/>
      <c r="J565" s="2"/>
      <c r="K565" s="2"/>
    </row>
    <row r="566" spans="7:11">
      <c r="G566" s="2"/>
      <c r="H566" s="2"/>
      <c r="I566" s="2"/>
      <c r="J566" s="2"/>
      <c r="K566" s="2"/>
    </row>
    <row r="567" spans="7:11">
      <c r="G567" s="2"/>
      <c r="H567" s="2"/>
      <c r="I567" s="2"/>
      <c r="J567" s="2"/>
      <c r="K567" s="2"/>
    </row>
    <row r="568" spans="7:11">
      <c r="G568" s="2"/>
      <c r="H568" s="2"/>
      <c r="I568" s="2"/>
      <c r="J568" s="2"/>
      <c r="K568" s="2"/>
    </row>
    <row r="569" spans="7:11">
      <c r="G569" s="2"/>
      <c r="H569" s="2"/>
      <c r="I569" s="2"/>
      <c r="J569" s="2"/>
      <c r="K569" s="2"/>
    </row>
    <row r="570" spans="7:11">
      <c r="G570" s="2"/>
      <c r="H570" s="2"/>
      <c r="I570" s="2"/>
      <c r="J570" s="2"/>
      <c r="K570" s="2"/>
    </row>
    <row r="571" spans="7:11">
      <c r="G571" s="2"/>
      <c r="H571" s="2"/>
      <c r="I571" s="2"/>
      <c r="J571" s="2"/>
      <c r="K571" s="2"/>
    </row>
    <row r="572" spans="7:11">
      <c r="G572" s="2"/>
      <c r="H572" s="2"/>
      <c r="I572" s="2"/>
      <c r="J572" s="2"/>
      <c r="K572" s="2"/>
    </row>
    <row r="573" spans="7:11">
      <c r="G573" s="2"/>
      <c r="H573" s="2"/>
      <c r="I573" s="2"/>
      <c r="J573" s="2"/>
      <c r="K573" s="2"/>
    </row>
    <row r="574" spans="7:11">
      <c r="G574" s="2"/>
      <c r="H574" s="2"/>
      <c r="I574" s="2"/>
      <c r="J574" s="2"/>
      <c r="K574" s="2"/>
    </row>
    <row r="575" spans="7:11">
      <c r="G575" s="2"/>
      <c r="H575" s="2"/>
      <c r="I575" s="2"/>
      <c r="J575" s="2"/>
      <c r="K575" s="2"/>
    </row>
    <row r="576" spans="7:11">
      <c r="G576" s="2"/>
      <c r="H576" s="2"/>
      <c r="I576" s="2"/>
      <c r="J576" s="2"/>
      <c r="K576" s="2"/>
    </row>
    <row r="577" spans="7:11">
      <c r="G577" s="2"/>
      <c r="H577" s="2"/>
      <c r="I577" s="2"/>
      <c r="J577" s="2"/>
      <c r="K577" s="2"/>
    </row>
    <row r="578" spans="7:11">
      <c r="G578" s="2"/>
      <c r="H578" s="2"/>
      <c r="I578" s="2"/>
      <c r="J578" s="2"/>
      <c r="K578" s="2"/>
    </row>
    <row r="579" spans="7:11">
      <c r="G579" s="2"/>
      <c r="H579" s="2"/>
      <c r="I579" s="2"/>
      <c r="J579" s="2"/>
      <c r="K579" s="2"/>
    </row>
    <row r="580" spans="7:11">
      <c r="G580" s="2"/>
      <c r="H580" s="2"/>
      <c r="I580" s="2"/>
      <c r="J580" s="2"/>
      <c r="K580" s="2"/>
    </row>
    <row r="581" spans="7:11">
      <c r="G581" s="2"/>
      <c r="H581" s="2"/>
      <c r="I581" s="2"/>
      <c r="J581" s="2"/>
      <c r="K581" s="2"/>
    </row>
    <row r="582" spans="7:11">
      <c r="G582" s="2"/>
      <c r="H582" s="2"/>
      <c r="I582" s="2"/>
      <c r="J582" s="2"/>
      <c r="K582" s="2"/>
    </row>
    <row r="583" spans="7:11">
      <c r="G583" s="2"/>
      <c r="H583" s="2"/>
      <c r="I583" s="2"/>
      <c r="J583" s="2"/>
      <c r="K583" s="2"/>
    </row>
    <row r="584" spans="7:11">
      <c r="G584" s="2"/>
      <c r="H584" s="2"/>
      <c r="I584" s="2"/>
      <c r="J584" s="2"/>
      <c r="K584" s="2"/>
    </row>
    <row r="585" spans="7:11">
      <c r="G585" s="2"/>
      <c r="H585" s="2"/>
      <c r="I585" s="2"/>
      <c r="J585" s="2"/>
      <c r="K585" s="2"/>
    </row>
    <row r="586" spans="7:11">
      <c r="G586" s="2"/>
      <c r="H586" s="2"/>
      <c r="I586" s="2"/>
      <c r="J586" s="2"/>
      <c r="K586" s="2"/>
    </row>
    <row r="587" spans="7:11">
      <c r="G587" s="2"/>
      <c r="H587" s="2"/>
      <c r="I587" s="2"/>
      <c r="J587" s="2"/>
      <c r="K587" s="2"/>
    </row>
    <row r="588" spans="7:11">
      <c r="G588" s="2"/>
      <c r="H588" s="2"/>
      <c r="I588" s="2"/>
      <c r="J588" s="2"/>
      <c r="K588" s="2"/>
    </row>
    <row r="589" spans="7:11">
      <c r="G589" s="2"/>
      <c r="H589" s="2"/>
      <c r="I589" s="2"/>
      <c r="J589" s="2"/>
      <c r="K589" s="2"/>
    </row>
    <row r="590" spans="7:11">
      <c r="G590" s="2"/>
      <c r="H590" s="2"/>
      <c r="I590" s="2"/>
      <c r="J590" s="2"/>
      <c r="K590" s="2"/>
    </row>
    <row r="591" spans="7:11">
      <c r="G591" s="2"/>
      <c r="H591" s="2"/>
      <c r="I591" s="2"/>
      <c r="J591" s="2"/>
      <c r="K591" s="2"/>
    </row>
    <row r="592" spans="7:11">
      <c r="G592" s="2"/>
      <c r="H592" s="2"/>
      <c r="I592" s="2"/>
      <c r="J592" s="2"/>
      <c r="K592" s="2"/>
    </row>
    <row r="593" spans="7:11">
      <c r="G593" s="2"/>
      <c r="H593" s="2"/>
      <c r="I593" s="2"/>
      <c r="J593" s="2"/>
      <c r="K593" s="2"/>
    </row>
    <row r="594" spans="7:11">
      <c r="G594" s="2"/>
      <c r="H594" s="2"/>
      <c r="I594" s="2"/>
      <c r="J594" s="2"/>
      <c r="K594" s="2"/>
    </row>
    <row r="595" spans="7:11">
      <c r="G595" s="2"/>
      <c r="H595" s="2"/>
      <c r="I595" s="2"/>
      <c r="J595" s="2"/>
      <c r="K595" s="2"/>
    </row>
    <row r="596" spans="7:11">
      <c r="G596" s="2"/>
      <c r="H596" s="2"/>
      <c r="I596" s="2"/>
      <c r="J596" s="2"/>
      <c r="K596" s="2"/>
    </row>
    <row r="597" spans="7:11">
      <c r="G597" s="2"/>
      <c r="H597" s="2"/>
      <c r="I597" s="2"/>
      <c r="J597" s="2"/>
      <c r="K597" s="2"/>
    </row>
    <row r="598" spans="7:11">
      <c r="G598" s="2"/>
      <c r="H598" s="2"/>
      <c r="I598" s="2"/>
      <c r="J598" s="2"/>
      <c r="K598" s="2"/>
    </row>
    <row r="599" spans="7:11">
      <c r="G599" s="2"/>
      <c r="H599" s="2"/>
      <c r="I599" s="2"/>
      <c r="J599" s="2"/>
      <c r="K599" s="2"/>
    </row>
    <row r="600" spans="7:11">
      <c r="G600" s="2"/>
      <c r="H600" s="2"/>
      <c r="I600" s="2"/>
      <c r="J600" s="2"/>
      <c r="K600" s="2"/>
    </row>
    <row r="601" spans="7:11">
      <c r="G601" s="2"/>
      <c r="H601" s="2"/>
      <c r="I601" s="2"/>
      <c r="J601" s="2"/>
      <c r="K601" s="2"/>
    </row>
    <row r="602" spans="7:11">
      <c r="G602" s="2"/>
      <c r="H602" s="2"/>
      <c r="I602" s="2"/>
      <c r="J602" s="2"/>
      <c r="K602" s="2"/>
    </row>
    <row r="603" spans="7:11">
      <c r="G603" s="2"/>
      <c r="H603" s="2"/>
      <c r="I603" s="2"/>
      <c r="J603" s="2"/>
      <c r="K603" s="2"/>
    </row>
    <row r="604" spans="7:11">
      <c r="G604" s="2"/>
      <c r="H604" s="2"/>
      <c r="I604" s="2"/>
      <c r="J604" s="2"/>
      <c r="K604" s="2"/>
    </row>
    <row r="605" spans="7:11">
      <c r="G605" s="2"/>
      <c r="H605" s="2"/>
      <c r="I605" s="2"/>
      <c r="J605" s="2"/>
      <c r="K605" s="2"/>
    </row>
    <row r="606" spans="7:11">
      <c r="G606" s="2"/>
      <c r="H606" s="2"/>
      <c r="I606" s="2"/>
      <c r="J606" s="2"/>
      <c r="K606" s="2"/>
    </row>
    <row r="607" spans="7:11">
      <c r="G607" s="2"/>
      <c r="H607" s="2"/>
      <c r="I607" s="2"/>
      <c r="J607" s="2"/>
      <c r="K607" s="2"/>
    </row>
    <row r="608" spans="7:11">
      <c r="G608" s="2"/>
      <c r="H608" s="2"/>
      <c r="I608" s="2"/>
      <c r="J608" s="2"/>
      <c r="K608" s="2"/>
    </row>
    <row r="609" spans="7:11">
      <c r="G609" s="2"/>
      <c r="H609" s="2"/>
      <c r="I609" s="2"/>
      <c r="J609" s="2"/>
      <c r="K609" s="2"/>
    </row>
    <row r="610" spans="7:11">
      <c r="G610" s="2"/>
      <c r="H610" s="2"/>
      <c r="I610" s="2"/>
      <c r="J610" s="2"/>
      <c r="K610" s="2"/>
    </row>
    <row r="611" spans="7:11">
      <c r="G611" s="2"/>
      <c r="H611" s="2"/>
      <c r="I611" s="2"/>
      <c r="J611" s="2"/>
      <c r="K611" s="2"/>
    </row>
    <row r="612" spans="7:11">
      <c r="G612" s="2"/>
      <c r="H612" s="2"/>
      <c r="I612" s="2"/>
      <c r="J612" s="2"/>
      <c r="K612" s="2"/>
    </row>
    <row r="613" spans="7:11">
      <c r="G613" s="2"/>
      <c r="H613" s="2"/>
      <c r="I613" s="2"/>
      <c r="J613" s="2"/>
      <c r="K613" s="2"/>
    </row>
    <row r="614" spans="7:11">
      <c r="G614" s="2"/>
      <c r="H614" s="2"/>
      <c r="I614" s="2"/>
      <c r="J614" s="2"/>
      <c r="K614" s="2"/>
    </row>
    <row r="615" spans="7:11">
      <c r="G615" s="2"/>
      <c r="H615" s="2"/>
      <c r="I615" s="2"/>
      <c r="J615" s="2"/>
      <c r="K615" s="2"/>
    </row>
    <row r="616" spans="7:11">
      <c r="G616" s="2"/>
      <c r="H616" s="2"/>
      <c r="I616" s="2"/>
      <c r="J616" s="2"/>
      <c r="K616" s="2"/>
    </row>
    <row r="617" spans="7:11">
      <c r="G617" s="2"/>
      <c r="H617" s="2"/>
      <c r="I617" s="2"/>
      <c r="J617" s="2"/>
      <c r="K617" s="2"/>
    </row>
    <row r="618" spans="7:11">
      <c r="G618" s="2"/>
      <c r="H618" s="2"/>
      <c r="I618" s="2"/>
      <c r="J618" s="2"/>
      <c r="K618" s="2"/>
    </row>
    <row r="619" spans="7:11">
      <c r="G619" s="2"/>
      <c r="H619" s="2"/>
      <c r="I619" s="2"/>
      <c r="J619" s="2"/>
      <c r="K619" s="2"/>
    </row>
    <row r="620" spans="7:11">
      <c r="G620" s="2"/>
      <c r="H620" s="2"/>
      <c r="I620" s="2"/>
      <c r="J620" s="2"/>
      <c r="K620" s="2"/>
    </row>
    <row r="621" spans="7:11">
      <c r="G621" s="2"/>
      <c r="H621" s="2"/>
      <c r="I621" s="2"/>
      <c r="J621" s="2"/>
      <c r="K621" s="2"/>
    </row>
    <row r="622" spans="7:11">
      <c r="G622" s="2"/>
      <c r="H622" s="2"/>
      <c r="I622" s="2"/>
      <c r="J622" s="2"/>
      <c r="K622" s="2"/>
    </row>
    <row r="623" spans="7:11">
      <c r="G623" s="2"/>
      <c r="H623" s="2"/>
      <c r="I623" s="2"/>
      <c r="J623" s="2"/>
      <c r="K623" s="2"/>
    </row>
    <row r="624" spans="7:11">
      <c r="G624" s="2"/>
      <c r="H624" s="2"/>
      <c r="I624" s="2"/>
      <c r="J624" s="2"/>
      <c r="K624" s="2"/>
    </row>
    <row r="625" spans="7:11">
      <c r="G625" s="2"/>
      <c r="H625" s="2"/>
      <c r="I625" s="2"/>
      <c r="J625" s="2"/>
      <c r="K625" s="2"/>
    </row>
    <row r="626" spans="7:11">
      <c r="G626" s="2"/>
      <c r="H626" s="2"/>
      <c r="I626" s="2"/>
      <c r="J626" s="2"/>
      <c r="K626" s="2"/>
    </row>
    <row r="627" spans="7:11">
      <c r="G627" s="2"/>
      <c r="H627" s="2"/>
      <c r="I627" s="2"/>
      <c r="J627" s="2"/>
      <c r="K627" s="2"/>
    </row>
    <row r="628" spans="7:11">
      <c r="G628" s="2"/>
      <c r="H628" s="2"/>
      <c r="I628" s="2"/>
      <c r="J628" s="2"/>
      <c r="K628" s="2"/>
    </row>
    <row r="629" spans="7:11">
      <c r="G629" s="2"/>
      <c r="H629" s="2"/>
      <c r="I629" s="2"/>
      <c r="J629" s="2"/>
      <c r="K629" s="2"/>
    </row>
    <row r="630" spans="7:11">
      <c r="G630" s="2"/>
      <c r="H630" s="2"/>
      <c r="I630" s="2"/>
      <c r="J630" s="2"/>
      <c r="K630" s="2"/>
    </row>
    <row r="631" spans="7:11">
      <c r="G631" s="2"/>
      <c r="H631" s="2"/>
      <c r="I631" s="2"/>
      <c r="J631" s="2"/>
      <c r="K631" s="2"/>
    </row>
    <row r="632" spans="7:11">
      <c r="G632" s="2"/>
      <c r="H632" s="2"/>
      <c r="I632" s="2"/>
      <c r="J632" s="2"/>
      <c r="K632" s="2"/>
    </row>
    <row r="633" spans="7:11">
      <c r="G633" s="2"/>
      <c r="H633" s="2"/>
      <c r="I633" s="2"/>
      <c r="J633" s="2"/>
      <c r="K633" s="2"/>
    </row>
    <row r="634" spans="7:11">
      <c r="G634" s="2"/>
      <c r="H634" s="2"/>
      <c r="I634" s="2"/>
      <c r="J634" s="2"/>
      <c r="K634" s="2"/>
    </row>
    <row r="635" spans="7:11">
      <c r="G635" s="2"/>
      <c r="H635" s="2"/>
      <c r="I635" s="2"/>
      <c r="J635" s="2"/>
      <c r="K635" s="2"/>
    </row>
    <row r="636" spans="7:11">
      <c r="G636" s="2"/>
      <c r="H636" s="2"/>
      <c r="I636" s="2"/>
      <c r="J636" s="2"/>
      <c r="K636" s="2"/>
    </row>
    <row r="637" spans="7:11">
      <c r="G637" s="2"/>
      <c r="H637" s="2"/>
      <c r="I637" s="2"/>
      <c r="J637" s="2"/>
      <c r="K637" s="2"/>
    </row>
    <row r="638" spans="7:11">
      <c r="G638" s="2"/>
      <c r="H638" s="2"/>
      <c r="I638" s="2"/>
      <c r="J638" s="2"/>
      <c r="K638" s="2"/>
    </row>
    <row r="639" spans="7:11">
      <c r="G639" s="2"/>
      <c r="H639" s="2"/>
      <c r="I639" s="2"/>
      <c r="J639" s="2"/>
      <c r="K639" s="2"/>
    </row>
    <row r="640" spans="7:11">
      <c r="G640" s="2"/>
      <c r="H640" s="2"/>
      <c r="I640" s="2"/>
      <c r="J640" s="2"/>
      <c r="K640" s="2"/>
    </row>
    <row r="641" spans="7:11">
      <c r="G641" s="2"/>
      <c r="H641" s="2"/>
      <c r="I641" s="2"/>
      <c r="J641" s="2"/>
      <c r="K641" s="2"/>
    </row>
    <row r="642" spans="7:11">
      <c r="G642" s="2"/>
      <c r="H642" s="2"/>
      <c r="I642" s="2"/>
      <c r="J642" s="2"/>
      <c r="K642" s="2"/>
    </row>
    <row r="643" spans="7:11">
      <c r="G643" s="2"/>
      <c r="H643" s="2"/>
      <c r="I643" s="2"/>
      <c r="J643" s="2"/>
      <c r="K643" s="2"/>
    </row>
    <row r="644" spans="7:11">
      <c r="G644" s="2"/>
      <c r="H644" s="2"/>
      <c r="I644" s="2"/>
      <c r="J644" s="2"/>
      <c r="K644" s="2"/>
    </row>
    <row r="645" spans="7:11">
      <c r="G645" s="2"/>
      <c r="H645" s="2"/>
      <c r="I645" s="2"/>
      <c r="J645" s="2"/>
      <c r="K645" s="2"/>
    </row>
    <row r="646" spans="7:11">
      <c r="G646" s="2"/>
      <c r="H646" s="2"/>
      <c r="I646" s="2"/>
      <c r="J646" s="2"/>
      <c r="K646" s="2"/>
    </row>
    <row r="647" spans="7:11">
      <c r="G647" s="2"/>
      <c r="H647" s="2"/>
      <c r="I647" s="2"/>
      <c r="J647" s="2"/>
      <c r="K647" s="2"/>
    </row>
    <row r="648" spans="7:11">
      <c r="G648" s="2"/>
      <c r="H648" s="2"/>
      <c r="I648" s="2"/>
      <c r="J648" s="2"/>
      <c r="K648" s="2"/>
    </row>
    <row r="649" spans="7:11">
      <c r="G649" s="2"/>
      <c r="H649" s="2"/>
      <c r="I649" s="2"/>
      <c r="J649" s="2"/>
      <c r="K649" s="2"/>
    </row>
    <row r="650" spans="7:11">
      <c r="G650" s="2"/>
      <c r="H650" s="2"/>
      <c r="I650" s="2"/>
      <c r="J650" s="2"/>
      <c r="K650" s="2"/>
    </row>
    <row r="651" spans="7:11">
      <c r="G651" s="2"/>
      <c r="H651" s="2"/>
      <c r="I651" s="2"/>
      <c r="J651" s="2"/>
      <c r="K651" s="2"/>
    </row>
    <row r="652" spans="7:11">
      <c r="G652" s="2"/>
      <c r="H652" s="2"/>
      <c r="I652" s="2"/>
      <c r="J652" s="2"/>
      <c r="K652" s="2"/>
    </row>
    <row r="653" spans="7:11">
      <c r="G653" s="2"/>
      <c r="H653" s="2"/>
      <c r="I653" s="2"/>
      <c r="J653" s="2"/>
      <c r="K653" s="2"/>
    </row>
    <row r="654" spans="7:11">
      <c r="G654" s="2"/>
      <c r="H654" s="2"/>
      <c r="I654" s="2"/>
      <c r="J654" s="2"/>
      <c r="K654" s="2"/>
    </row>
    <row r="655" spans="7:11">
      <c r="G655" s="2"/>
      <c r="H655" s="2"/>
      <c r="I655" s="2"/>
      <c r="J655" s="2"/>
      <c r="K655" s="2"/>
    </row>
    <row r="656" spans="7:11">
      <c r="G656" s="2"/>
      <c r="H656" s="2"/>
      <c r="I656" s="2"/>
      <c r="J656" s="2"/>
      <c r="K656" s="2"/>
    </row>
    <row r="657" spans="7:11">
      <c r="G657" s="2"/>
      <c r="H657" s="2"/>
      <c r="I657" s="2"/>
      <c r="J657" s="2"/>
      <c r="K657" s="2"/>
    </row>
    <row r="658" spans="7:11">
      <c r="G658" s="2"/>
      <c r="H658" s="2"/>
      <c r="I658" s="2"/>
      <c r="J658" s="2"/>
      <c r="K658" s="2"/>
    </row>
    <row r="659" spans="7:11">
      <c r="G659" s="2"/>
      <c r="H659" s="2"/>
      <c r="I659" s="2"/>
      <c r="J659" s="2"/>
      <c r="K659" s="2"/>
    </row>
    <row r="660" spans="7:11">
      <c r="G660" s="2"/>
      <c r="H660" s="2"/>
      <c r="I660" s="2"/>
      <c r="J660" s="2"/>
      <c r="K660" s="2"/>
    </row>
    <row r="661" spans="7:11">
      <c r="G661" s="2"/>
      <c r="H661" s="2"/>
      <c r="I661" s="2"/>
      <c r="J661" s="2"/>
      <c r="K661" s="2"/>
    </row>
    <row r="662" spans="7:11">
      <c r="G662" s="2"/>
      <c r="H662" s="2"/>
      <c r="I662" s="2"/>
      <c r="J662" s="2"/>
      <c r="K662" s="2"/>
    </row>
    <row r="663" spans="7:11">
      <c r="G663" s="2"/>
      <c r="H663" s="2"/>
      <c r="I663" s="2"/>
      <c r="J663" s="2"/>
      <c r="K663" s="2"/>
    </row>
    <row r="664" spans="7:11">
      <c r="G664" s="2"/>
      <c r="H664" s="2"/>
      <c r="I664" s="2"/>
      <c r="J664" s="2"/>
      <c r="K664" s="2"/>
    </row>
    <row r="665" spans="7:11">
      <c r="G665" s="2"/>
      <c r="H665" s="2"/>
      <c r="I665" s="2"/>
      <c r="J665" s="2"/>
      <c r="K665" s="2"/>
    </row>
    <row r="666" spans="7:11">
      <c r="G666" s="2"/>
      <c r="H666" s="2"/>
      <c r="I666" s="2"/>
      <c r="J666" s="2"/>
      <c r="K666" s="2"/>
    </row>
    <row r="667" spans="7:11">
      <c r="G667" s="2"/>
      <c r="H667" s="2"/>
      <c r="I667" s="2"/>
      <c r="J667" s="2"/>
      <c r="K667" s="2"/>
    </row>
    <row r="668" spans="7:11">
      <c r="G668" s="2"/>
      <c r="H668" s="2"/>
      <c r="I668" s="2"/>
      <c r="J668" s="2"/>
      <c r="K668" s="2"/>
    </row>
    <row r="669" spans="7:11">
      <c r="G669" s="2"/>
      <c r="H669" s="2"/>
      <c r="I669" s="2"/>
      <c r="J669" s="2"/>
      <c r="K669" s="2"/>
    </row>
    <row r="670" spans="7:11">
      <c r="G670" s="2"/>
      <c r="H670" s="2"/>
      <c r="I670" s="2"/>
      <c r="J670" s="2"/>
      <c r="K670" s="2"/>
    </row>
    <row r="671" spans="7:11">
      <c r="G671" s="2"/>
      <c r="H671" s="2"/>
      <c r="I671" s="2"/>
      <c r="J671" s="2"/>
      <c r="K671" s="2"/>
    </row>
    <row r="672" spans="7:11">
      <c r="G672" s="2"/>
      <c r="H672" s="2"/>
      <c r="I672" s="2"/>
      <c r="J672" s="2"/>
      <c r="K672" s="2"/>
    </row>
    <row r="673" spans="7:11">
      <c r="G673" s="2"/>
      <c r="H673" s="2"/>
      <c r="I673" s="2"/>
      <c r="J673" s="2"/>
      <c r="K673" s="2"/>
    </row>
    <row r="674" spans="7:11">
      <c r="G674" s="2"/>
      <c r="H674" s="2"/>
      <c r="I674" s="2"/>
      <c r="J674" s="2"/>
      <c r="K674" s="2"/>
    </row>
    <row r="675" spans="7:11">
      <c r="G675" s="2"/>
      <c r="H675" s="2"/>
      <c r="I675" s="2"/>
      <c r="J675" s="2"/>
      <c r="K675" s="2"/>
    </row>
    <row r="676" spans="7:11">
      <c r="G676" s="2"/>
      <c r="H676" s="2"/>
      <c r="I676" s="2"/>
      <c r="J676" s="2"/>
      <c r="K676" s="2"/>
    </row>
    <row r="677" spans="7:11">
      <c r="G677" s="2"/>
      <c r="H677" s="2"/>
      <c r="I677" s="2"/>
      <c r="J677" s="2"/>
      <c r="K677" s="2"/>
    </row>
    <row r="678" spans="7:11">
      <c r="G678" s="2"/>
      <c r="H678" s="2"/>
      <c r="I678" s="2"/>
      <c r="J678" s="2"/>
      <c r="K678" s="2"/>
    </row>
    <row r="679" spans="7:11">
      <c r="G679" s="2"/>
      <c r="H679" s="2"/>
      <c r="I679" s="2"/>
      <c r="J679" s="2"/>
      <c r="K679" s="2"/>
    </row>
    <row r="680" spans="7:11">
      <c r="G680" s="2"/>
      <c r="H680" s="2"/>
      <c r="I680" s="2"/>
      <c r="J680" s="2"/>
      <c r="K680" s="2"/>
    </row>
    <row r="681" spans="7:11">
      <c r="G681" s="2"/>
      <c r="H681" s="2"/>
      <c r="I681" s="2"/>
      <c r="J681" s="2"/>
      <c r="K681" s="2"/>
    </row>
    <row r="682" spans="7:11">
      <c r="G682" s="2"/>
      <c r="H682" s="2"/>
      <c r="I682" s="2"/>
      <c r="J682" s="2"/>
      <c r="K682" s="2"/>
    </row>
    <row r="683" spans="7:11">
      <c r="G683" s="2"/>
      <c r="H683" s="2"/>
      <c r="I683" s="2"/>
      <c r="J683" s="2"/>
      <c r="K683" s="2"/>
    </row>
    <row r="684" spans="7:11">
      <c r="G684" s="2"/>
      <c r="H684" s="2"/>
      <c r="I684" s="2"/>
      <c r="J684" s="2"/>
      <c r="K684" s="2"/>
    </row>
    <row r="685" spans="7:11">
      <c r="G685" s="2"/>
      <c r="H685" s="2"/>
      <c r="I685" s="2"/>
      <c r="J685" s="2"/>
      <c r="K685" s="2"/>
    </row>
    <row r="686" spans="7:11">
      <c r="G686" s="2"/>
      <c r="H686" s="2"/>
      <c r="I686" s="2"/>
      <c r="J686" s="2"/>
      <c r="K686" s="2"/>
    </row>
    <row r="687" spans="7:11">
      <c r="G687" s="2"/>
      <c r="H687" s="2"/>
      <c r="I687" s="2"/>
      <c r="J687" s="2"/>
      <c r="K687" s="2"/>
    </row>
    <row r="688" spans="7:11">
      <c r="G688" s="2"/>
      <c r="H688" s="2"/>
      <c r="I688" s="2"/>
      <c r="J688" s="2"/>
      <c r="K688" s="2"/>
    </row>
    <row r="689" spans="7:11">
      <c r="G689" s="2"/>
      <c r="H689" s="2"/>
      <c r="I689" s="2"/>
      <c r="J689" s="2"/>
      <c r="K689" s="2"/>
    </row>
    <row r="690" spans="7:11">
      <c r="G690" s="2"/>
      <c r="H690" s="2"/>
      <c r="I690" s="2"/>
      <c r="J690" s="2"/>
      <c r="K690" s="2"/>
    </row>
    <row r="691" spans="7:11">
      <c r="G691" s="2"/>
      <c r="H691" s="2"/>
      <c r="I691" s="2"/>
      <c r="J691" s="2"/>
      <c r="K691" s="2"/>
    </row>
    <row r="692" spans="7:11">
      <c r="G692" s="2"/>
      <c r="H692" s="2"/>
      <c r="I692" s="2"/>
      <c r="J692" s="2"/>
      <c r="K692" s="2"/>
    </row>
    <row r="693" spans="7:11">
      <c r="G693" s="2"/>
      <c r="H693" s="2"/>
      <c r="I693" s="2"/>
      <c r="J693" s="2"/>
      <c r="K693" s="2"/>
    </row>
    <row r="694" spans="7:11">
      <c r="G694" s="2"/>
      <c r="H694" s="2"/>
      <c r="I694" s="2"/>
      <c r="J694" s="2"/>
      <c r="K694" s="2"/>
    </row>
    <row r="695" spans="7:11">
      <c r="G695" s="2"/>
      <c r="H695" s="2"/>
      <c r="I695" s="2"/>
      <c r="J695" s="2"/>
      <c r="K695" s="2"/>
    </row>
    <row r="696" spans="7:11">
      <c r="G696" s="2"/>
      <c r="H696" s="2"/>
      <c r="I696" s="2"/>
      <c r="J696" s="2"/>
      <c r="K696" s="2"/>
    </row>
    <row r="697" spans="7:11">
      <c r="G697" s="2"/>
      <c r="H697" s="2"/>
      <c r="I697" s="2"/>
      <c r="J697" s="2"/>
      <c r="K697" s="2"/>
    </row>
    <row r="698" spans="7:11">
      <c r="G698" s="2"/>
      <c r="H698" s="2"/>
      <c r="I698" s="2"/>
      <c r="J698" s="2"/>
      <c r="K698" s="2"/>
    </row>
    <row r="699" spans="7:11">
      <c r="G699" s="2"/>
      <c r="H699" s="2"/>
      <c r="I699" s="2"/>
      <c r="J699" s="2"/>
      <c r="K699" s="2"/>
    </row>
    <row r="700" spans="7:11">
      <c r="G700" s="2"/>
      <c r="H700" s="2"/>
      <c r="I700" s="2"/>
      <c r="J700" s="2"/>
      <c r="K700" s="2"/>
    </row>
    <row r="701" spans="7:11">
      <c r="G701" s="2"/>
      <c r="H701" s="2"/>
      <c r="I701" s="2"/>
      <c r="J701" s="2"/>
      <c r="K701" s="2"/>
    </row>
    <row r="702" spans="7:11">
      <c r="G702" s="2"/>
      <c r="H702" s="2"/>
      <c r="I702" s="2"/>
      <c r="J702" s="2"/>
      <c r="K702" s="2"/>
    </row>
    <row r="703" spans="7:11">
      <c r="G703" s="2"/>
      <c r="H703" s="2"/>
      <c r="I703" s="2"/>
      <c r="J703" s="2"/>
      <c r="K703" s="2"/>
    </row>
    <row r="704" spans="7:11">
      <c r="G704" s="2"/>
      <c r="H704" s="2"/>
      <c r="I704" s="2"/>
      <c r="J704" s="2"/>
      <c r="K704" s="2"/>
    </row>
    <row r="705" spans="7:11">
      <c r="G705" s="2"/>
      <c r="H705" s="2"/>
      <c r="I705" s="2"/>
      <c r="J705" s="2"/>
      <c r="K705" s="2"/>
    </row>
    <row r="706" spans="7:11">
      <c r="G706" s="2"/>
      <c r="H706" s="2"/>
      <c r="I706" s="2"/>
      <c r="J706" s="2"/>
      <c r="K706" s="2"/>
    </row>
    <row r="707" spans="7:11">
      <c r="G707" s="2"/>
      <c r="H707" s="2"/>
      <c r="I707" s="2"/>
      <c r="J707" s="2"/>
      <c r="K707" s="2"/>
    </row>
    <row r="708" spans="7:11">
      <c r="G708" s="2"/>
      <c r="H708" s="2"/>
      <c r="I708" s="2"/>
      <c r="J708" s="2"/>
      <c r="K708" s="2"/>
    </row>
    <row r="709" spans="7:11">
      <c r="G709" s="2"/>
      <c r="H709" s="2"/>
      <c r="I709" s="2"/>
      <c r="J709" s="2"/>
      <c r="K709" s="2"/>
    </row>
    <row r="710" spans="7:11">
      <c r="G710" s="2"/>
      <c r="H710" s="2"/>
      <c r="I710" s="2"/>
      <c r="J710" s="2"/>
      <c r="K710" s="2"/>
    </row>
    <row r="711" spans="7:11">
      <c r="G711" s="2"/>
      <c r="H711" s="2"/>
      <c r="I711" s="2"/>
      <c r="J711" s="2"/>
      <c r="K711" s="2"/>
    </row>
    <row r="712" spans="7:11">
      <c r="G712" s="2"/>
      <c r="H712" s="2"/>
      <c r="I712" s="2"/>
      <c r="J712" s="2"/>
      <c r="K712" s="2"/>
    </row>
    <row r="713" spans="7:11">
      <c r="G713" s="2"/>
      <c r="H713" s="2"/>
      <c r="I713" s="2"/>
      <c r="J713" s="2"/>
      <c r="K713" s="2"/>
    </row>
    <row r="714" spans="7:11">
      <c r="G714" s="2"/>
      <c r="H714" s="2"/>
      <c r="I714" s="2"/>
      <c r="J714" s="2"/>
      <c r="K714" s="2"/>
    </row>
    <row r="715" spans="7:11">
      <c r="G715" s="2"/>
      <c r="H715" s="2"/>
      <c r="I715" s="2"/>
      <c r="J715" s="2"/>
      <c r="K715" s="2"/>
    </row>
    <row r="716" spans="7:11">
      <c r="G716" s="2"/>
      <c r="H716" s="2"/>
      <c r="I716" s="2"/>
      <c r="J716" s="2"/>
      <c r="K716" s="2"/>
    </row>
    <row r="717" spans="7:11">
      <c r="G717" s="2"/>
      <c r="H717" s="2"/>
      <c r="I717" s="2"/>
      <c r="J717" s="2"/>
      <c r="K717" s="2"/>
    </row>
    <row r="718" spans="7:11">
      <c r="G718" s="2"/>
      <c r="H718" s="2"/>
      <c r="I718" s="2"/>
      <c r="J718" s="2"/>
      <c r="K718" s="2"/>
    </row>
    <row r="719" spans="7:11">
      <c r="G719" s="2"/>
      <c r="H719" s="2"/>
      <c r="I719" s="2"/>
      <c r="J719" s="2"/>
      <c r="K719" s="2"/>
    </row>
    <row r="720" spans="7:11">
      <c r="G720" s="2"/>
      <c r="H720" s="2"/>
      <c r="I720" s="2"/>
      <c r="J720" s="2"/>
      <c r="K720" s="2"/>
    </row>
    <row r="721" spans="7:11">
      <c r="G721" s="2"/>
      <c r="H721" s="2"/>
      <c r="I721" s="2"/>
      <c r="J721" s="2"/>
      <c r="K721" s="2"/>
    </row>
    <row r="722" spans="7:11">
      <c r="G722" s="2"/>
      <c r="H722" s="2"/>
      <c r="I722" s="2"/>
      <c r="J722" s="2"/>
      <c r="K722" s="2"/>
    </row>
    <row r="723" spans="7:11">
      <c r="G723" s="2"/>
      <c r="H723" s="2"/>
      <c r="I723" s="2"/>
      <c r="J723" s="2"/>
      <c r="K723" s="2"/>
    </row>
    <row r="724" spans="7:11">
      <c r="G724" s="2"/>
      <c r="H724" s="2"/>
      <c r="I724" s="2"/>
      <c r="J724" s="2"/>
      <c r="K724" s="2"/>
    </row>
    <row r="725" spans="7:11">
      <c r="G725" s="2"/>
      <c r="H725" s="2"/>
      <c r="I725" s="2"/>
      <c r="J725" s="2"/>
      <c r="K725" s="2"/>
    </row>
    <row r="726" spans="7:11">
      <c r="G726" s="2"/>
      <c r="H726" s="2"/>
      <c r="I726" s="2"/>
      <c r="J726" s="2"/>
      <c r="K726" s="2"/>
    </row>
    <row r="727" spans="7:11">
      <c r="G727" s="2"/>
      <c r="H727" s="2"/>
      <c r="I727" s="2"/>
      <c r="J727" s="2"/>
      <c r="K727" s="2"/>
    </row>
    <row r="728" spans="7:11">
      <c r="G728" s="2"/>
      <c r="H728" s="2"/>
      <c r="I728" s="2"/>
      <c r="J728" s="2"/>
      <c r="K728" s="2"/>
    </row>
    <row r="729" spans="7:11">
      <c r="G729" s="2"/>
      <c r="H729" s="2"/>
      <c r="I729" s="2"/>
      <c r="J729" s="2"/>
      <c r="K729" s="2"/>
    </row>
    <row r="730" spans="7:11">
      <c r="G730" s="2"/>
      <c r="H730" s="2"/>
      <c r="I730" s="2"/>
      <c r="J730" s="2"/>
      <c r="K730" s="2"/>
    </row>
    <row r="731" spans="7:11">
      <c r="G731" s="2"/>
      <c r="H731" s="2"/>
      <c r="I731" s="2"/>
      <c r="J731" s="2"/>
      <c r="K731" s="2"/>
    </row>
    <row r="732" spans="7:11">
      <c r="G732" s="2"/>
      <c r="H732" s="2"/>
      <c r="I732" s="2"/>
      <c r="J732" s="2"/>
      <c r="K732" s="2"/>
    </row>
    <row r="733" spans="7:11">
      <c r="G733" s="2"/>
      <c r="H733" s="2"/>
      <c r="I733" s="2"/>
      <c r="J733" s="2"/>
      <c r="K733" s="2"/>
    </row>
    <row r="734" spans="7:11">
      <c r="G734" s="2"/>
      <c r="H734" s="2"/>
      <c r="I734" s="2"/>
      <c r="J734" s="2"/>
      <c r="K734" s="2"/>
    </row>
    <row r="735" spans="7:11">
      <c r="G735" s="2"/>
      <c r="H735" s="2"/>
      <c r="I735" s="2"/>
      <c r="J735" s="2"/>
      <c r="K735" s="2"/>
    </row>
    <row r="736" spans="7:11">
      <c r="G736" s="2"/>
      <c r="H736" s="2"/>
      <c r="I736" s="2"/>
      <c r="J736" s="2"/>
      <c r="K736" s="2"/>
    </row>
    <row r="737" spans="7:11">
      <c r="G737" s="2"/>
      <c r="H737" s="2"/>
      <c r="I737" s="2"/>
      <c r="J737" s="2"/>
      <c r="K737" s="2"/>
    </row>
    <row r="738" spans="7:11">
      <c r="G738" s="2"/>
      <c r="H738" s="2"/>
      <c r="I738" s="2"/>
      <c r="J738" s="2"/>
      <c r="K738" s="2"/>
    </row>
    <row r="739" spans="7:11">
      <c r="G739" s="2"/>
      <c r="H739" s="2"/>
      <c r="I739" s="2"/>
      <c r="J739" s="2"/>
      <c r="K739" s="2"/>
    </row>
    <row r="740" spans="7:11">
      <c r="G740" s="2"/>
      <c r="H740" s="2"/>
      <c r="I740" s="2"/>
      <c r="J740" s="2"/>
      <c r="K740" s="2"/>
    </row>
    <row r="741" spans="7:11">
      <c r="G741" s="2"/>
      <c r="H741" s="2"/>
      <c r="I741" s="2"/>
      <c r="J741" s="2"/>
      <c r="K741" s="2"/>
    </row>
    <row r="742" spans="7:11">
      <c r="G742" s="2"/>
      <c r="H742" s="2"/>
      <c r="I742" s="2"/>
      <c r="J742" s="2"/>
      <c r="K742" s="2"/>
    </row>
    <row r="743" spans="7:11">
      <c r="G743" s="2"/>
      <c r="H743" s="2"/>
      <c r="I743" s="2"/>
      <c r="J743" s="2"/>
      <c r="K743" s="2"/>
    </row>
    <row r="744" spans="7:11">
      <c r="G744" s="2"/>
      <c r="H744" s="2"/>
      <c r="I744" s="2"/>
      <c r="J744" s="2"/>
      <c r="K744" s="2"/>
    </row>
    <row r="745" spans="7:11">
      <c r="G745" s="2"/>
      <c r="H745" s="2"/>
      <c r="I745" s="2"/>
      <c r="J745" s="2"/>
      <c r="K745" s="2"/>
    </row>
    <row r="746" spans="7:11">
      <c r="G746" s="2"/>
      <c r="H746" s="2"/>
      <c r="I746" s="2"/>
      <c r="J746" s="2"/>
      <c r="K746" s="2"/>
    </row>
    <row r="747" spans="7:11">
      <c r="G747" s="2"/>
      <c r="H747" s="2"/>
      <c r="I747" s="2"/>
      <c r="J747" s="2"/>
      <c r="K747" s="2"/>
    </row>
    <row r="748" spans="7:11">
      <c r="G748" s="2"/>
      <c r="H748" s="2"/>
      <c r="I748" s="2"/>
      <c r="J748" s="2"/>
      <c r="K748" s="2"/>
    </row>
    <row r="749" spans="7:11">
      <c r="G749" s="2"/>
      <c r="H749" s="2"/>
      <c r="I749" s="2"/>
      <c r="J749" s="2"/>
      <c r="K749" s="2"/>
    </row>
    <row r="750" spans="7:11">
      <c r="G750" s="2"/>
      <c r="H750" s="2"/>
      <c r="I750" s="2"/>
      <c r="J750" s="2"/>
      <c r="K750" s="2"/>
    </row>
    <row r="751" spans="7:11">
      <c r="G751" s="2"/>
      <c r="H751" s="2"/>
      <c r="I751" s="2"/>
      <c r="J751" s="2"/>
      <c r="K751" s="2"/>
    </row>
    <row r="752" spans="7:11">
      <c r="G752" s="2"/>
      <c r="H752" s="2"/>
      <c r="I752" s="2"/>
      <c r="J752" s="2"/>
      <c r="K752" s="2"/>
    </row>
    <row r="753" spans="7:11">
      <c r="G753" s="2"/>
      <c r="H753" s="2"/>
      <c r="I753" s="2"/>
      <c r="J753" s="2"/>
      <c r="K753" s="2"/>
    </row>
    <row r="754" spans="7:11">
      <c r="G754" s="2"/>
      <c r="H754" s="2"/>
      <c r="I754" s="2"/>
      <c r="J754" s="2"/>
      <c r="K754" s="2"/>
    </row>
    <row r="755" spans="7:11">
      <c r="G755" s="2"/>
      <c r="H755" s="2"/>
      <c r="I755" s="2"/>
      <c r="J755" s="2"/>
      <c r="K755" s="2"/>
    </row>
    <row r="756" spans="7:11">
      <c r="G756" s="2"/>
      <c r="H756" s="2"/>
      <c r="I756" s="2"/>
      <c r="J756" s="2"/>
      <c r="K756" s="2"/>
    </row>
    <row r="757" spans="7:11">
      <c r="G757" s="2"/>
      <c r="H757" s="2"/>
      <c r="I757" s="2"/>
      <c r="J757" s="2"/>
      <c r="K757" s="2"/>
    </row>
    <row r="758" spans="7:11">
      <c r="G758" s="2"/>
      <c r="H758" s="2"/>
      <c r="I758" s="2"/>
      <c r="J758" s="2"/>
      <c r="K758" s="2"/>
    </row>
    <row r="759" spans="7:11">
      <c r="G759" s="2"/>
      <c r="H759" s="2"/>
      <c r="I759" s="2"/>
      <c r="J759" s="2"/>
      <c r="K759" s="2"/>
    </row>
    <row r="760" spans="7:11">
      <c r="G760" s="2"/>
      <c r="H760" s="2"/>
      <c r="I760" s="2"/>
      <c r="J760" s="2"/>
      <c r="K760" s="2"/>
    </row>
    <row r="761" spans="7:11">
      <c r="G761" s="2"/>
      <c r="H761" s="2"/>
      <c r="I761" s="2"/>
      <c r="J761" s="2"/>
      <c r="K761" s="2"/>
    </row>
    <row r="762" spans="7:11">
      <c r="G762" s="2"/>
      <c r="H762" s="2"/>
      <c r="I762" s="2"/>
      <c r="J762" s="2"/>
      <c r="K762" s="2"/>
    </row>
    <row r="763" spans="7:11">
      <c r="G763" s="2"/>
      <c r="H763" s="2"/>
      <c r="I763" s="2"/>
      <c r="J763" s="2"/>
      <c r="K763" s="2"/>
    </row>
    <row r="764" spans="7:11">
      <c r="G764" s="2"/>
      <c r="H764" s="2"/>
      <c r="I764" s="2"/>
      <c r="J764" s="2"/>
      <c r="K764" s="2"/>
    </row>
    <row r="765" spans="7:11">
      <c r="G765" s="2"/>
      <c r="H765" s="2"/>
      <c r="I765" s="2"/>
      <c r="J765" s="2"/>
      <c r="K765" s="2"/>
    </row>
    <row r="766" spans="7:11">
      <c r="G766" s="2"/>
      <c r="H766" s="2"/>
      <c r="I766" s="2"/>
      <c r="J766" s="2"/>
      <c r="K766" s="2"/>
    </row>
    <row r="767" spans="7:11">
      <c r="G767" s="2"/>
      <c r="H767" s="2"/>
      <c r="I767" s="2"/>
      <c r="J767" s="2"/>
      <c r="K767" s="2"/>
    </row>
    <row r="768" spans="7:11">
      <c r="G768" s="2"/>
      <c r="H768" s="2"/>
      <c r="I768" s="2"/>
      <c r="J768" s="2"/>
      <c r="K768" s="2"/>
    </row>
    <row r="769" spans="7:11">
      <c r="G769" s="2"/>
      <c r="H769" s="2"/>
      <c r="I769" s="2"/>
      <c r="J769" s="2"/>
      <c r="K769" s="2"/>
    </row>
    <row r="770" spans="7:11">
      <c r="G770" s="2"/>
      <c r="H770" s="2"/>
      <c r="I770" s="2"/>
      <c r="J770" s="2"/>
      <c r="K770" s="2"/>
    </row>
    <row r="771" spans="7:11">
      <c r="G771" s="2"/>
      <c r="H771" s="2"/>
      <c r="I771" s="2"/>
      <c r="J771" s="2"/>
      <c r="K771" s="2"/>
    </row>
    <row r="772" spans="7:11">
      <c r="G772" s="2"/>
      <c r="H772" s="2"/>
      <c r="I772" s="2"/>
      <c r="J772" s="2"/>
      <c r="K772" s="2"/>
    </row>
    <row r="773" spans="7:11">
      <c r="G773" s="2"/>
      <c r="H773" s="2"/>
      <c r="I773" s="2"/>
      <c r="J773" s="2"/>
      <c r="K773" s="2"/>
    </row>
    <row r="774" spans="7:11">
      <c r="G774" s="2"/>
      <c r="H774" s="2"/>
      <c r="I774" s="2"/>
      <c r="J774" s="2"/>
      <c r="K774" s="2"/>
    </row>
    <row r="775" spans="7:11">
      <c r="G775" s="2"/>
      <c r="H775" s="2"/>
      <c r="I775" s="2"/>
      <c r="J775" s="2"/>
      <c r="K775" s="2"/>
    </row>
    <row r="776" spans="7:11">
      <c r="G776" s="2"/>
      <c r="H776" s="2"/>
      <c r="I776" s="2"/>
      <c r="J776" s="2"/>
      <c r="K776" s="2"/>
    </row>
    <row r="777" spans="7:11">
      <c r="G777" s="2"/>
      <c r="H777" s="2"/>
      <c r="I777" s="2"/>
      <c r="J777" s="2"/>
      <c r="K777" s="2"/>
    </row>
    <row r="778" spans="7:11">
      <c r="G778" s="2"/>
      <c r="H778" s="2"/>
      <c r="I778" s="2"/>
      <c r="J778" s="2"/>
      <c r="K778" s="2"/>
    </row>
    <row r="779" spans="7:11">
      <c r="G779" s="2"/>
      <c r="H779" s="2"/>
      <c r="I779" s="2"/>
      <c r="J779" s="2"/>
      <c r="K779" s="2"/>
    </row>
    <row r="780" spans="7:11">
      <c r="G780" s="2"/>
      <c r="H780" s="2"/>
      <c r="I780" s="2"/>
      <c r="J780" s="2"/>
      <c r="K780" s="2"/>
    </row>
    <row r="781" spans="7:11">
      <c r="G781" s="2"/>
      <c r="H781" s="2"/>
      <c r="I781" s="2"/>
      <c r="J781" s="2"/>
      <c r="K781" s="2"/>
    </row>
    <row r="782" spans="7:11">
      <c r="G782" s="2"/>
      <c r="H782" s="2"/>
      <c r="I782" s="2"/>
      <c r="J782" s="2"/>
      <c r="K782" s="2"/>
    </row>
    <row r="783" spans="7:11">
      <c r="G783" s="2"/>
      <c r="H783" s="2"/>
      <c r="I783" s="2"/>
      <c r="J783" s="2"/>
      <c r="K783" s="2"/>
    </row>
    <row r="784" spans="7:11">
      <c r="G784" s="2"/>
      <c r="H784" s="2"/>
      <c r="I784" s="2"/>
      <c r="J784" s="2"/>
      <c r="K784" s="2"/>
    </row>
    <row r="785" spans="7:11">
      <c r="G785" s="2"/>
      <c r="H785" s="2"/>
      <c r="I785" s="2"/>
      <c r="J785" s="2"/>
      <c r="K785" s="2"/>
    </row>
    <row r="786" spans="7:11">
      <c r="G786" s="2"/>
      <c r="H786" s="2"/>
      <c r="I786" s="2"/>
      <c r="J786" s="2"/>
      <c r="K786" s="2"/>
    </row>
    <row r="787" spans="7:11">
      <c r="G787" s="2"/>
      <c r="H787" s="2"/>
      <c r="I787" s="2"/>
      <c r="J787" s="2"/>
      <c r="K787" s="2"/>
    </row>
    <row r="788" spans="7:11">
      <c r="G788" s="2"/>
      <c r="H788" s="2"/>
      <c r="I788" s="2"/>
      <c r="J788" s="2"/>
      <c r="K788" s="2"/>
    </row>
    <row r="789" spans="7:11">
      <c r="G789" s="2"/>
      <c r="H789" s="2"/>
      <c r="I789" s="2"/>
      <c r="J789" s="2"/>
      <c r="K789" s="2"/>
    </row>
    <row r="790" spans="7:11">
      <c r="G790" s="2"/>
      <c r="H790" s="2"/>
      <c r="I790" s="2"/>
      <c r="J790" s="2"/>
      <c r="K790" s="2"/>
    </row>
    <row r="791" spans="7:11">
      <c r="G791" s="2"/>
      <c r="H791" s="2"/>
      <c r="I791" s="2"/>
      <c r="J791" s="2"/>
      <c r="K791" s="2"/>
    </row>
    <row r="792" spans="7:11">
      <c r="G792" s="2"/>
      <c r="H792" s="2"/>
      <c r="I792" s="2"/>
      <c r="J792" s="2"/>
      <c r="K792" s="2"/>
    </row>
    <row r="793" spans="7:11">
      <c r="G793" s="2"/>
      <c r="H793" s="2"/>
      <c r="I793" s="2"/>
      <c r="J793" s="2"/>
      <c r="K793" s="2"/>
    </row>
    <row r="794" spans="7:11">
      <c r="G794" s="2"/>
      <c r="H794" s="2"/>
      <c r="I794" s="2"/>
      <c r="J794" s="2"/>
      <c r="K794" s="2"/>
    </row>
    <row r="795" spans="7:11">
      <c r="G795" s="2"/>
      <c r="H795" s="2"/>
      <c r="I795" s="2"/>
      <c r="J795" s="2"/>
      <c r="K795" s="2"/>
    </row>
    <row r="796" spans="7:11">
      <c r="G796" s="2"/>
      <c r="H796" s="2"/>
      <c r="I796" s="2"/>
      <c r="J796" s="2"/>
      <c r="K796" s="2"/>
    </row>
    <row r="797" spans="7:11">
      <c r="G797" s="2"/>
      <c r="H797" s="2"/>
      <c r="I797" s="2"/>
      <c r="J797" s="2"/>
      <c r="K797" s="2"/>
    </row>
    <row r="798" spans="7:11">
      <c r="G798" s="2"/>
      <c r="H798" s="2"/>
      <c r="I798" s="2"/>
      <c r="J798" s="2"/>
      <c r="K798" s="2"/>
    </row>
    <row r="799" spans="7:11">
      <c r="G799" s="2"/>
      <c r="H799" s="2"/>
      <c r="I799" s="2"/>
      <c r="J799" s="2"/>
      <c r="K799" s="2"/>
    </row>
    <row r="800" spans="7:11">
      <c r="G800" s="2"/>
      <c r="H800" s="2"/>
      <c r="I800" s="2"/>
      <c r="J800" s="2"/>
      <c r="K800" s="2"/>
    </row>
    <row r="801" spans="7:11">
      <c r="G801" s="2"/>
      <c r="H801" s="2"/>
      <c r="I801" s="2"/>
      <c r="J801" s="2"/>
      <c r="K801" s="2"/>
    </row>
    <row r="802" spans="7:11">
      <c r="G802" s="2"/>
      <c r="H802" s="2"/>
      <c r="I802" s="2"/>
      <c r="J802" s="2"/>
      <c r="K802" s="2"/>
    </row>
    <row r="803" spans="7:11">
      <c r="G803" s="2"/>
      <c r="H803" s="2"/>
      <c r="I803" s="2"/>
      <c r="J803" s="2"/>
      <c r="K803" s="2"/>
    </row>
    <row r="804" spans="7:11">
      <c r="G804" s="2"/>
      <c r="H804" s="2"/>
      <c r="I804" s="2"/>
      <c r="J804" s="2"/>
      <c r="K804" s="2"/>
    </row>
    <row r="805" spans="7:11">
      <c r="G805" s="2"/>
      <c r="H805" s="2"/>
      <c r="I805" s="2"/>
      <c r="J805" s="2"/>
      <c r="K805" s="2"/>
    </row>
    <row r="806" spans="7:11">
      <c r="G806" s="2"/>
      <c r="H806" s="2"/>
      <c r="I806" s="2"/>
      <c r="J806" s="2"/>
      <c r="K806" s="2"/>
    </row>
    <row r="807" spans="7:11">
      <c r="G807" s="2"/>
      <c r="H807" s="2"/>
      <c r="I807" s="2"/>
      <c r="J807" s="2"/>
      <c r="K807" s="2"/>
    </row>
    <row r="808" spans="7:11">
      <c r="G808" s="2"/>
      <c r="H808" s="2"/>
      <c r="I808" s="2"/>
      <c r="J808" s="2"/>
      <c r="K808" s="2"/>
    </row>
    <row r="809" spans="7:11">
      <c r="G809" s="2"/>
      <c r="H809" s="2"/>
      <c r="I809" s="2"/>
      <c r="J809" s="2"/>
      <c r="K809" s="2"/>
    </row>
    <row r="810" spans="7:11">
      <c r="G810" s="2"/>
      <c r="H810" s="2"/>
      <c r="I810" s="2"/>
      <c r="J810" s="2"/>
      <c r="K810" s="2"/>
    </row>
    <row r="811" spans="7:11">
      <c r="G811" s="2"/>
      <c r="H811" s="2"/>
      <c r="I811" s="2"/>
      <c r="J811" s="2"/>
      <c r="K811" s="2"/>
    </row>
    <row r="812" spans="7:11">
      <c r="G812" s="2"/>
      <c r="H812" s="2"/>
      <c r="I812" s="2"/>
      <c r="J812" s="2"/>
      <c r="K812" s="2"/>
    </row>
    <row r="813" spans="7:11">
      <c r="G813" s="2"/>
      <c r="H813" s="2"/>
      <c r="I813" s="2"/>
      <c r="J813" s="2"/>
      <c r="K813" s="2"/>
    </row>
    <row r="814" spans="7:11">
      <c r="G814" s="2"/>
      <c r="H814" s="2"/>
      <c r="I814" s="2"/>
      <c r="J814" s="2"/>
      <c r="K814" s="2"/>
    </row>
    <row r="815" spans="7:11">
      <c r="G815" s="2"/>
      <c r="H815" s="2"/>
      <c r="I815" s="2"/>
      <c r="J815" s="2"/>
      <c r="K815" s="2"/>
    </row>
    <row r="816" spans="7:11">
      <c r="G816" s="2"/>
      <c r="H816" s="2"/>
      <c r="I816" s="2"/>
      <c r="J816" s="2"/>
      <c r="K816" s="2"/>
    </row>
    <row r="817" spans="7:11">
      <c r="G817" s="2"/>
      <c r="H817" s="2"/>
      <c r="I817" s="2"/>
      <c r="J817" s="2"/>
      <c r="K817" s="2"/>
    </row>
    <row r="818" spans="7:11">
      <c r="G818" s="2"/>
      <c r="H818" s="2"/>
      <c r="I818" s="2"/>
      <c r="J818" s="2"/>
      <c r="K818" s="2"/>
    </row>
    <row r="819" spans="7:11">
      <c r="G819" s="2"/>
      <c r="H819" s="2"/>
      <c r="I819" s="2"/>
      <c r="J819" s="2"/>
      <c r="K819" s="2"/>
    </row>
    <row r="820" spans="7:11">
      <c r="G820" s="2"/>
      <c r="H820" s="2"/>
      <c r="I820" s="2"/>
      <c r="J820" s="2"/>
      <c r="K820" s="2"/>
    </row>
    <row r="821" spans="7:11">
      <c r="G821" s="2"/>
      <c r="H821" s="2"/>
      <c r="I821" s="2"/>
      <c r="J821" s="2"/>
      <c r="K821" s="2"/>
    </row>
    <row r="822" spans="7:11">
      <c r="G822" s="2"/>
      <c r="H822" s="2"/>
      <c r="I822" s="2"/>
      <c r="J822" s="2"/>
      <c r="K822" s="2"/>
    </row>
    <row r="823" spans="7:11">
      <c r="G823" s="2"/>
      <c r="H823" s="2"/>
      <c r="I823" s="2"/>
      <c r="J823" s="2"/>
      <c r="K823" s="2"/>
    </row>
    <row r="824" spans="7:11">
      <c r="G824" s="2"/>
      <c r="H824" s="2"/>
      <c r="I824" s="2"/>
      <c r="J824" s="2"/>
      <c r="K824" s="2"/>
    </row>
    <row r="825" spans="7:11">
      <c r="G825" s="2"/>
      <c r="H825" s="2"/>
      <c r="I825" s="2"/>
      <c r="J825" s="2"/>
      <c r="K825" s="2"/>
    </row>
    <row r="826" spans="7:11">
      <c r="G826" s="2"/>
      <c r="H826" s="2"/>
      <c r="I826" s="2"/>
      <c r="J826" s="2"/>
      <c r="K826" s="2"/>
    </row>
    <row r="827" spans="7:11">
      <c r="G827" s="2"/>
      <c r="H827" s="2"/>
      <c r="I827" s="2"/>
      <c r="J827" s="2"/>
      <c r="K827" s="2"/>
    </row>
    <row r="828" spans="7:11">
      <c r="G828" s="2"/>
      <c r="H828" s="2"/>
      <c r="I828" s="2"/>
      <c r="J828" s="2"/>
      <c r="K828" s="2"/>
    </row>
    <row r="829" spans="7:11">
      <c r="G829" s="2"/>
      <c r="H829" s="2"/>
      <c r="I829" s="2"/>
      <c r="J829" s="2"/>
      <c r="K829" s="2"/>
    </row>
    <row r="830" spans="7:11">
      <c r="G830" s="2"/>
      <c r="H830" s="2"/>
      <c r="I830" s="2"/>
      <c r="J830" s="2"/>
      <c r="K830" s="2"/>
    </row>
    <row r="831" spans="7:11">
      <c r="G831" s="2"/>
      <c r="H831" s="2"/>
      <c r="I831" s="2"/>
      <c r="J831" s="2"/>
      <c r="K831" s="2"/>
    </row>
    <row r="832" spans="7:11">
      <c r="G832" s="2"/>
      <c r="H832" s="2"/>
      <c r="I832" s="2"/>
      <c r="J832" s="2"/>
      <c r="K832" s="2"/>
    </row>
    <row r="833" spans="7:11">
      <c r="G833" s="2"/>
      <c r="H833" s="2"/>
      <c r="I833" s="2"/>
      <c r="J833" s="2"/>
      <c r="K833" s="2"/>
    </row>
    <row r="834" spans="7:11">
      <c r="G834" s="2"/>
      <c r="H834" s="2"/>
      <c r="I834" s="2"/>
      <c r="J834" s="2"/>
      <c r="K834" s="2"/>
    </row>
    <row r="835" spans="7:11">
      <c r="G835" s="2"/>
      <c r="H835" s="2"/>
      <c r="I835" s="2"/>
      <c r="J835" s="2"/>
      <c r="K835" s="2"/>
    </row>
    <row r="836" spans="7:11">
      <c r="G836" s="2"/>
      <c r="H836" s="2"/>
      <c r="I836" s="2"/>
      <c r="J836" s="2"/>
      <c r="K836" s="2"/>
    </row>
    <row r="837" spans="7:11">
      <c r="G837" s="2"/>
      <c r="H837" s="2"/>
      <c r="I837" s="2"/>
      <c r="J837" s="2"/>
      <c r="K837" s="2"/>
    </row>
    <row r="838" spans="7:11">
      <c r="G838" s="2"/>
      <c r="H838" s="2"/>
      <c r="I838" s="2"/>
      <c r="J838" s="2"/>
      <c r="K838" s="2"/>
    </row>
    <row r="839" spans="7:11">
      <c r="G839" s="2"/>
      <c r="H839" s="2"/>
      <c r="I839" s="2"/>
      <c r="J839" s="2"/>
      <c r="K839" s="2"/>
    </row>
    <row r="840" spans="7:11">
      <c r="G840" s="2"/>
      <c r="H840" s="2"/>
      <c r="I840" s="2"/>
      <c r="J840" s="2"/>
      <c r="K840" s="2"/>
    </row>
    <row r="841" spans="7:11">
      <c r="G841" s="2"/>
      <c r="H841" s="2"/>
      <c r="I841" s="2"/>
      <c r="J841" s="2"/>
      <c r="K841" s="2"/>
    </row>
    <row r="842" spans="7:11">
      <c r="G842" s="2"/>
      <c r="H842" s="2"/>
      <c r="I842" s="2"/>
      <c r="J842" s="2"/>
      <c r="K842" s="2"/>
    </row>
    <row r="843" spans="7:11">
      <c r="G843" s="2"/>
      <c r="H843" s="2"/>
      <c r="I843" s="2"/>
      <c r="J843" s="2"/>
      <c r="K843" s="2"/>
    </row>
    <row r="844" spans="7:11">
      <c r="G844" s="2"/>
      <c r="H844" s="2"/>
      <c r="I844" s="2"/>
      <c r="J844" s="2"/>
      <c r="K844" s="2"/>
    </row>
    <row r="845" spans="7:11">
      <c r="G845" s="2"/>
      <c r="H845" s="2"/>
      <c r="I845" s="2"/>
      <c r="J845" s="2"/>
      <c r="K845" s="2"/>
    </row>
    <row r="846" spans="7:11">
      <c r="G846" s="2"/>
      <c r="H846" s="2"/>
      <c r="I846" s="2"/>
      <c r="J846" s="2"/>
      <c r="K846" s="2"/>
    </row>
    <row r="847" spans="7:11">
      <c r="G847" s="2"/>
      <c r="H847" s="2"/>
      <c r="I847" s="2"/>
      <c r="J847" s="2"/>
      <c r="K847" s="2"/>
    </row>
    <row r="848" spans="7:11">
      <c r="G848" s="2"/>
      <c r="H848" s="2"/>
      <c r="I848" s="2"/>
      <c r="J848" s="2"/>
      <c r="K848" s="2"/>
    </row>
    <row r="849" spans="7:11">
      <c r="G849" s="2"/>
      <c r="H849" s="2"/>
      <c r="I849" s="2"/>
      <c r="J849" s="2"/>
      <c r="K849" s="2"/>
    </row>
    <row r="850" spans="7:11">
      <c r="G850" s="2"/>
      <c r="H850" s="2"/>
      <c r="I850" s="2"/>
      <c r="J850" s="2"/>
      <c r="K850" s="2"/>
    </row>
    <row r="851" spans="7:11">
      <c r="G851" s="2"/>
      <c r="H851" s="2"/>
      <c r="I851" s="2"/>
      <c r="J851" s="2"/>
      <c r="K851" s="2"/>
    </row>
    <row r="852" spans="7:11">
      <c r="G852" s="2"/>
      <c r="H852" s="2"/>
      <c r="I852" s="2"/>
      <c r="J852" s="2"/>
      <c r="K852" s="2"/>
    </row>
    <row r="853" spans="7:11">
      <c r="G853" s="2"/>
      <c r="H853" s="2"/>
      <c r="I853" s="2"/>
      <c r="J853" s="2"/>
      <c r="K853" s="2"/>
    </row>
    <row r="854" spans="7:11">
      <c r="G854" s="2"/>
      <c r="H854" s="2"/>
      <c r="I854" s="2"/>
      <c r="J854" s="2"/>
      <c r="K854" s="2"/>
    </row>
    <row r="855" spans="7:11">
      <c r="G855" s="2"/>
      <c r="H855" s="2"/>
      <c r="I855" s="2"/>
      <c r="J855" s="2"/>
      <c r="K855" s="2"/>
    </row>
    <row r="856" spans="7:11">
      <c r="G856" s="2"/>
      <c r="H856" s="2"/>
      <c r="I856" s="2"/>
      <c r="J856" s="2"/>
      <c r="K856" s="2"/>
    </row>
    <row r="857" spans="7:11">
      <c r="G857" s="2"/>
      <c r="H857" s="2"/>
      <c r="I857" s="2"/>
      <c r="J857" s="2"/>
      <c r="K857" s="2"/>
    </row>
    <row r="858" spans="7:11">
      <c r="G858" s="2"/>
      <c r="H858" s="2"/>
      <c r="I858" s="2"/>
      <c r="J858" s="2"/>
      <c r="K858" s="2"/>
    </row>
    <row r="859" spans="7:11">
      <c r="G859" s="2"/>
      <c r="H859" s="2"/>
      <c r="I859" s="2"/>
      <c r="J859" s="2"/>
      <c r="K859" s="2"/>
    </row>
    <row r="860" spans="7:11">
      <c r="G860" s="2"/>
      <c r="H860" s="2"/>
      <c r="I860" s="2"/>
      <c r="J860" s="2"/>
      <c r="K860" s="2"/>
    </row>
    <row r="861" spans="7:11">
      <c r="G861" s="2"/>
      <c r="H861" s="2"/>
      <c r="I861" s="2"/>
      <c r="J861" s="2"/>
      <c r="K861" s="2"/>
    </row>
    <row r="862" spans="7:11">
      <c r="G862" s="2"/>
      <c r="H862" s="2"/>
      <c r="I862" s="2"/>
      <c r="J862" s="2"/>
      <c r="K862" s="2"/>
    </row>
    <row r="863" spans="7:11">
      <c r="G863" s="2"/>
      <c r="H863" s="2"/>
      <c r="I863" s="2"/>
      <c r="J863" s="2"/>
      <c r="K863" s="2"/>
    </row>
    <row r="864" spans="7:11">
      <c r="G864" s="2"/>
      <c r="H864" s="2"/>
      <c r="I864" s="2"/>
      <c r="J864" s="2"/>
      <c r="K864" s="2"/>
    </row>
    <row r="865" spans="7:11">
      <c r="G865" s="2"/>
      <c r="H865" s="2"/>
      <c r="I865" s="2"/>
      <c r="J865" s="2"/>
      <c r="K865" s="2"/>
    </row>
    <row r="866" spans="7:11">
      <c r="G866" s="2"/>
      <c r="H866" s="2"/>
      <c r="I866" s="2"/>
      <c r="J866" s="2"/>
      <c r="K866" s="2"/>
    </row>
    <row r="867" spans="7:11">
      <c r="G867" s="2"/>
      <c r="H867" s="2"/>
      <c r="I867" s="2"/>
      <c r="J867" s="2"/>
      <c r="K867" s="2"/>
    </row>
    <row r="868" spans="7:11">
      <c r="G868" s="2"/>
      <c r="H868" s="2"/>
      <c r="I868" s="2"/>
      <c r="J868" s="2"/>
      <c r="K868" s="2"/>
    </row>
    <row r="869" spans="7:11">
      <c r="G869" s="2"/>
      <c r="H869" s="2"/>
      <c r="I869" s="2"/>
      <c r="J869" s="2"/>
      <c r="K869" s="2"/>
    </row>
    <row r="870" spans="7:11">
      <c r="G870" s="2"/>
      <c r="H870" s="2"/>
      <c r="I870" s="2"/>
      <c r="J870" s="2"/>
      <c r="K870" s="2"/>
    </row>
    <row r="871" spans="7:11">
      <c r="G871" s="2"/>
      <c r="H871" s="2"/>
      <c r="I871" s="2"/>
      <c r="J871" s="2"/>
      <c r="K871" s="2"/>
    </row>
    <row r="872" spans="7:11">
      <c r="G872" s="2"/>
      <c r="H872" s="2"/>
      <c r="I872" s="2"/>
      <c r="J872" s="2"/>
      <c r="K872" s="2"/>
    </row>
    <row r="873" spans="7:11">
      <c r="G873" s="2"/>
      <c r="H873" s="2"/>
      <c r="I873" s="2"/>
      <c r="J873" s="2"/>
      <c r="K873" s="2"/>
    </row>
    <row r="874" spans="7:11">
      <c r="G874" s="2"/>
      <c r="H874" s="2"/>
      <c r="I874" s="2"/>
      <c r="J874" s="2"/>
      <c r="K874" s="2"/>
    </row>
    <row r="875" spans="7:11">
      <c r="G875" s="2"/>
      <c r="H875" s="2"/>
      <c r="I875" s="2"/>
      <c r="J875" s="2"/>
      <c r="K875" s="2"/>
    </row>
    <row r="876" spans="7:11">
      <c r="G876" s="2"/>
      <c r="H876" s="2"/>
      <c r="I876" s="2"/>
      <c r="J876" s="2"/>
      <c r="K876" s="2"/>
    </row>
    <row r="877" spans="7:11">
      <c r="G877" s="2"/>
      <c r="H877" s="2"/>
      <c r="I877" s="2"/>
      <c r="J877" s="2"/>
      <c r="K877" s="2"/>
    </row>
    <row r="878" spans="7:11">
      <c r="G878" s="2"/>
      <c r="H878" s="2"/>
      <c r="I878" s="2"/>
      <c r="J878" s="2"/>
      <c r="K878" s="2"/>
    </row>
    <row r="879" spans="7:11">
      <c r="G879" s="2"/>
      <c r="H879" s="2"/>
      <c r="I879" s="2"/>
      <c r="J879" s="2"/>
      <c r="K879" s="2"/>
    </row>
    <row r="880" spans="7:11">
      <c r="G880" s="2"/>
      <c r="H880" s="2"/>
      <c r="I880" s="2"/>
      <c r="J880" s="2"/>
      <c r="K880" s="2"/>
    </row>
    <row r="881" spans="7:11">
      <c r="G881" s="2"/>
      <c r="H881" s="2"/>
      <c r="I881" s="2"/>
      <c r="J881" s="2"/>
      <c r="K881" s="2"/>
    </row>
    <row r="882" spans="7:11">
      <c r="G882" s="2"/>
      <c r="H882" s="2"/>
      <c r="I882" s="2"/>
      <c r="J882" s="2"/>
      <c r="K882" s="2"/>
    </row>
    <row r="883" spans="7:11">
      <c r="G883" s="2"/>
      <c r="H883" s="2"/>
      <c r="I883" s="2"/>
      <c r="J883" s="2"/>
      <c r="K883" s="2"/>
    </row>
    <row r="884" spans="7:11">
      <c r="G884" s="2"/>
      <c r="H884" s="2"/>
      <c r="I884" s="2"/>
      <c r="J884" s="2"/>
      <c r="K884" s="2"/>
    </row>
    <row r="885" spans="7:11">
      <c r="G885" s="2"/>
      <c r="H885" s="2"/>
      <c r="I885" s="2"/>
      <c r="J885" s="2"/>
      <c r="K885" s="2"/>
    </row>
    <row r="886" spans="7:11">
      <c r="G886" s="2"/>
      <c r="H886" s="2"/>
      <c r="I886" s="2"/>
      <c r="J886" s="2"/>
      <c r="K886" s="2"/>
    </row>
    <row r="887" spans="7:11">
      <c r="G887" s="2"/>
      <c r="H887" s="2"/>
      <c r="I887" s="2"/>
      <c r="J887" s="2"/>
      <c r="K887" s="2"/>
    </row>
    <row r="888" spans="7:11">
      <c r="G888" s="2"/>
      <c r="H888" s="2"/>
      <c r="I888" s="2"/>
      <c r="J888" s="2"/>
      <c r="K888" s="2"/>
    </row>
    <row r="889" spans="7:11">
      <c r="G889" s="2"/>
      <c r="H889" s="2"/>
      <c r="I889" s="2"/>
      <c r="J889" s="2"/>
      <c r="K889" s="2"/>
    </row>
    <row r="890" spans="7:11">
      <c r="G890" s="2"/>
      <c r="H890" s="2"/>
      <c r="I890" s="2"/>
      <c r="J890" s="2"/>
      <c r="K890" s="2"/>
    </row>
    <row r="891" spans="7:11">
      <c r="G891" s="2"/>
      <c r="H891" s="2"/>
      <c r="I891" s="2"/>
      <c r="J891" s="2"/>
      <c r="K891" s="2"/>
    </row>
    <row r="892" spans="7:11">
      <c r="G892" s="2"/>
      <c r="H892" s="2"/>
      <c r="I892" s="2"/>
      <c r="J892" s="2"/>
      <c r="K892" s="2"/>
    </row>
    <row r="893" spans="7:11">
      <c r="G893" s="2"/>
      <c r="H893" s="2"/>
      <c r="I893" s="2"/>
      <c r="J893" s="2"/>
      <c r="K893" s="2"/>
    </row>
    <row r="894" spans="7:11">
      <c r="G894" s="2"/>
      <c r="H894" s="2"/>
      <c r="I894" s="2"/>
      <c r="J894" s="2"/>
      <c r="K894" s="2"/>
    </row>
    <row r="895" spans="7:11">
      <c r="G895" s="2"/>
      <c r="H895" s="2"/>
      <c r="I895" s="2"/>
      <c r="J895" s="2"/>
      <c r="K895" s="2"/>
    </row>
    <row r="896" spans="7:11">
      <c r="G896" s="2"/>
      <c r="H896" s="2"/>
      <c r="I896" s="2"/>
      <c r="J896" s="2"/>
      <c r="K896" s="2"/>
    </row>
    <row r="897" spans="7:11">
      <c r="G897" s="2"/>
      <c r="H897" s="2"/>
      <c r="I897" s="2"/>
      <c r="J897" s="2"/>
      <c r="K897" s="2"/>
    </row>
    <row r="898" spans="7:11">
      <c r="G898" s="2"/>
      <c r="H898" s="2"/>
      <c r="I898" s="2"/>
      <c r="J898" s="2"/>
      <c r="K898" s="2"/>
    </row>
    <row r="899" spans="7:11">
      <c r="G899" s="2"/>
      <c r="H899" s="2"/>
      <c r="I899" s="2"/>
      <c r="J899" s="2"/>
      <c r="K899" s="2"/>
    </row>
    <row r="900" spans="7:11">
      <c r="G900" s="2"/>
      <c r="H900" s="2"/>
      <c r="I900" s="2"/>
      <c r="J900" s="2"/>
      <c r="K900" s="2"/>
    </row>
    <row r="901" spans="7:11">
      <c r="G901" s="2"/>
      <c r="H901" s="2"/>
      <c r="I901" s="2"/>
      <c r="J901" s="2"/>
      <c r="K901" s="2"/>
    </row>
    <row r="902" spans="7:11">
      <c r="G902" s="2"/>
      <c r="H902" s="2"/>
      <c r="I902" s="2"/>
      <c r="J902" s="2"/>
      <c r="K902" s="2"/>
    </row>
    <row r="903" spans="7:11">
      <c r="G903" s="2"/>
      <c r="H903" s="2"/>
      <c r="I903" s="2"/>
      <c r="J903" s="2"/>
      <c r="K903" s="2"/>
    </row>
    <row r="904" spans="7:11">
      <c r="G904" s="2"/>
      <c r="H904" s="2"/>
      <c r="I904" s="2"/>
      <c r="J904" s="2"/>
      <c r="K904" s="2"/>
    </row>
    <row r="905" spans="7:11">
      <c r="G905" s="2"/>
      <c r="H905" s="2"/>
      <c r="I905" s="2"/>
      <c r="J905" s="2"/>
      <c r="K905" s="2"/>
    </row>
    <row r="906" spans="7:11">
      <c r="G906" s="2"/>
      <c r="H906" s="2"/>
      <c r="I906" s="2"/>
      <c r="J906" s="2"/>
      <c r="K906" s="2"/>
    </row>
    <row r="907" spans="7:11">
      <c r="G907" s="2"/>
      <c r="H907" s="2"/>
      <c r="I907" s="2"/>
      <c r="J907" s="2"/>
      <c r="K907" s="2"/>
    </row>
    <row r="908" spans="7:11">
      <c r="G908" s="2"/>
      <c r="H908" s="2"/>
      <c r="I908" s="2"/>
      <c r="J908" s="2"/>
      <c r="K908" s="2"/>
    </row>
    <row r="909" spans="7:11">
      <c r="G909" s="2"/>
      <c r="H909" s="2"/>
      <c r="I909" s="2"/>
      <c r="J909" s="2"/>
      <c r="K909" s="2"/>
    </row>
    <row r="910" spans="7:11">
      <c r="G910" s="2"/>
      <c r="H910" s="2"/>
      <c r="I910" s="2"/>
      <c r="J910" s="2"/>
      <c r="K910" s="2"/>
    </row>
    <row r="911" spans="7:11">
      <c r="G911" s="2"/>
      <c r="H911" s="2"/>
      <c r="I911" s="2"/>
      <c r="J911" s="2"/>
      <c r="K911" s="2"/>
    </row>
    <row r="912" spans="7:11">
      <c r="G912" s="2"/>
      <c r="H912" s="2"/>
      <c r="I912" s="2"/>
      <c r="J912" s="2"/>
      <c r="K912" s="2"/>
    </row>
    <row r="913" spans="7:11">
      <c r="G913" s="2"/>
      <c r="H913" s="2"/>
      <c r="I913" s="2"/>
      <c r="J913" s="2"/>
      <c r="K913" s="2"/>
    </row>
    <row r="914" spans="7:11">
      <c r="G914" s="2"/>
      <c r="H914" s="2"/>
      <c r="I914" s="2"/>
      <c r="J914" s="2"/>
      <c r="K914" s="2"/>
    </row>
    <row r="915" spans="7:11">
      <c r="G915" s="2"/>
      <c r="H915" s="2"/>
      <c r="I915" s="2"/>
      <c r="J915" s="2"/>
      <c r="K915" s="2"/>
    </row>
    <row r="916" spans="7:11">
      <c r="G916" s="2"/>
      <c r="H916" s="2"/>
      <c r="I916" s="2"/>
      <c r="J916" s="2"/>
      <c r="K916" s="2"/>
    </row>
    <row r="917" spans="7:11">
      <c r="G917" s="2"/>
      <c r="H917" s="2"/>
      <c r="I917" s="2"/>
      <c r="J917" s="2"/>
      <c r="K917" s="2"/>
    </row>
    <row r="918" spans="7:11">
      <c r="G918" s="2"/>
      <c r="H918" s="2"/>
      <c r="I918" s="2"/>
      <c r="J918" s="2"/>
      <c r="K918" s="2"/>
    </row>
    <row r="919" spans="7:11">
      <c r="G919" s="2"/>
      <c r="H919" s="2"/>
      <c r="I919" s="2"/>
      <c r="J919" s="2"/>
      <c r="K919" s="2"/>
    </row>
    <row r="920" spans="7:11">
      <c r="G920" s="2"/>
      <c r="H920" s="2"/>
      <c r="I920" s="2"/>
      <c r="J920" s="2"/>
      <c r="K920" s="2"/>
    </row>
    <row r="921" spans="7:11">
      <c r="G921" s="2"/>
      <c r="H921" s="2"/>
      <c r="I921" s="2"/>
      <c r="J921" s="2"/>
      <c r="K921" s="2"/>
    </row>
    <row r="922" spans="7:11">
      <c r="G922" s="2"/>
      <c r="H922" s="2"/>
      <c r="I922" s="2"/>
      <c r="J922" s="2"/>
      <c r="K922" s="2"/>
    </row>
    <row r="923" spans="7:11">
      <c r="G923" s="2"/>
      <c r="H923" s="2"/>
      <c r="I923" s="2"/>
      <c r="J923" s="2"/>
      <c r="K923" s="2"/>
    </row>
    <row r="924" spans="7:11">
      <c r="G924" s="2"/>
      <c r="H924" s="2"/>
      <c r="I924" s="2"/>
      <c r="J924" s="2"/>
      <c r="K924" s="2"/>
    </row>
    <row r="925" spans="7:11">
      <c r="G925" s="2"/>
      <c r="H925" s="2"/>
      <c r="I925" s="2"/>
      <c r="J925" s="2"/>
      <c r="K925" s="2"/>
    </row>
    <row r="926" spans="7:11">
      <c r="G926" s="2"/>
      <c r="H926" s="2"/>
      <c r="I926" s="2"/>
      <c r="J926" s="2"/>
      <c r="K926" s="2"/>
    </row>
    <row r="927" spans="7:11">
      <c r="G927" s="2"/>
      <c r="H927" s="2"/>
      <c r="I927" s="2"/>
      <c r="J927" s="2"/>
      <c r="K927" s="2"/>
    </row>
    <row r="928" spans="7:11">
      <c r="G928" s="2"/>
      <c r="H928" s="2"/>
      <c r="I928" s="2"/>
      <c r="J928" s="2"/>
      <c r="K928" s="2"/>
    </row>
    <row r="929" spans="7:11">
      <c r="G929" s="2"/>
      <c r="H929" s="2"/>
      <c r="I929" s="2"/>
      <c r="J929" s="2"/>
      <c r="K929" s="2"/>
    </row>
    <row r="930" spans="7:11">
      <c r="G930" s="2"/>
      <c r="H930" s="2"/>
      <c r="I930" s="2"/>
      <c r="J930" s="2"/>
      <c r="K930" s="2"/>
    </row>
    <row r="931" spans="7:11">
      <c r="G931" s="2"/>
      <c r="H931" s="2"/>
      <c r="I931" s="2"/>
      <c r="J931" s="2"/>
      <c r="K931" s="2"/>
    </row>
    <row r="932" spans="7:11">
      <c r="G932" s="2"/>
      <c r="H932" s="2"/>
      <c r="I932" s="2"/>
      <c r="J932" s="2"/>
      <c r="K932" s="2"/>
    </row>
    <row r="933" spans="7:11">
      <c r="G933" s="2"/>
      <c r="H933" s="2"/>
      <c r="I933" s="2"/>
      <c r="J933" s="2"/>
      <c r="K933" s="2"/>
    </row>
    <row r="934" spans="7:11">
      <c r="G934" s="2"/>
      <c r="H934" s="2"/>
      <c r="I934" s="2"/>
      <c r="J934" s="2"/>
      <c r="K934" s="2"/>
    </row>
    <row r="935" spans="7:11">
      <c r="G935" s="2"/>
      <c r="H935" s="2"/>
      <c r="I935" s="2"/>
      <c r="J935" s="2"/>
      <c r="K935" s="2"/>
    </row>
    <row r="936" spans="7:11">
      <c r="G936" s="2"/>
      <c r="H936" s="2"/>
      <c r="I936" s="2"/>
      <c r="J936" s="2"/>
      <c r="K936" s="2"/>
    </row>
    <row r="937" spans="7:11">
      <c r="G937" s="2"/>
      <c r="H937" s="2"/>
      <c r="I937" s="2"/>
      <c r="J937" s="2"/>
      <c r="K937" s="2"/>
    </row>
    <row r="938" spans="7:11">
      <c r="G938" s="2"/>
      <c r="H938" s="2"/>
      <c r="I938" s="2"/>
      <c r="J938" s="2"/>
      <c r="K938" s="2"/>
    </row>
    <row r="939" spans="7:11">
      <c r="G939" s="2"/>
      <c r="H939" s="2"/>
      <c r="I939" s="2"/>
      <c r="J939" s="2"/>
      <c r="K939" s="2"/>
    </row>
    <row r="940" spans="7:11">
      <c r="G940" s="2"/>
      <c r="H940" s="2"/>
      <c r="I940" s="2"/>
      <c r="J940" s="2"/>
      <c r="K940" s="2"/>
    </row>
    <row r="941" spans="7:11">
      <c r="G941" s="2"/>
      <c r="H941" s="2"/>
      <c r="I941" s="2"/>
      <c r="J941" s="2"/>
      <c r="K941" s="2"/>
    </row>
    <row r="942" spans="7:11">
      <c r="G942" s="2"/>
      <c r="H942" s="2"/>
      <c r="I942" s="2"/>
      <c r="J942" s="2"/>
      <c r="K942" s="2"/>
    </row>
    <row r="943" spans="7:11">
      <c r="G943" s="2"/>
      <c r="H943" s="2"/>
      <c r="I943" s="2"/>
      <c r="J943" s="2"/>
      <c r="K943" s="2"/>
    </row>
    <row r="944" spans="7:11">
      <c r="G944" s="2"/>
      <c r="H944" s="2"/>
      <c r="I944" s="2"/>
      <c r="J944" s="2"/>
      <c r="K944" s="2"/>
    </row>
    <row r="945" spans="7:11">
      <c r="G945" s="2"/>
      <c r="H945" s="2"/>
      <c r="I945" s="2"/>
      <c r="J945" s="2"/>
      <c r="K945" s="2"/>
    </row>
    <row r="946" spans="7:11">
      <c r="G946" s="2"/>
      <c r="H946" s="2"/>
      <c r="I946" s="2"/>
      <c r="J946" s="2"/>
      <c r="K946" s="2"/>
    </row>
    <row r="947" spans="7:11">
      <c r="G947" s="2"/>
      <c r="H947" s="2"/>
      <c r="I947" s="2"/>
      <c r="J947" s="2"/>
      <c r="K947" s="2"/>
    </row>
    <row r="948" spans="7:11">
      <c r="G948" s="2"/>
      <c r="H948" s="2"/>
      <c r="I948" s="2"/>
      <c r="J948" s="2"/>
      <c r="K948" s="2"/>
    </row>
    <row r="949" spans="7:11">
      <c r="G949" s="2"/>
      <c r="H949" s="2"/>
      <c r="I949" s="2"/>
      <c r="J949" s="2"/>
      <c r="K949" s="2"/>
    </row>
    <row r="950" spans="7:11">
      <c r="G950" s="2"/>
      <c r="H950" s="2"/>
      <c r="I950" s="2"/>
      <c r="J950" s="2"/>
      <c r="K950" s="2"/>
    </row>
    <row r="951" spans="7:11">
      <c r="G951" s="2"/>
      <c r="H951" s="2"/>
      <c r="I951" s="2"/>
      <c r="J951" s="2"/>
      <c r="K951" s="2"/>
    </row>
    <row r="952" spans="7:11">
      <c r="G952" s="2"/>
      <c r="H952" s="2"/>
      <c r="I952" s="2"/>
      <c r="J952" s="2"/>
      <c r="K952" s="2"/>
    </row>
    <row r="953" spans="7:11">
      <c r="G953" s="2"/>
      <c r="H953" s="2"/>
      <c r="I953" s="2"/>
      <c r="J953" s="2"/>
      <c r="K953" s="2"/>
    </row>
    <row r="954" spans="7:11">
      <c r="G954" s="2"/>
      <c r="H954" s="2"/>
      <c r="I954" s="2"/>
      <c r="J954" s="2"/>
      <c r="K954" s="2"/>
    </row>
    <row r="955" spans="7:11">
      <c r="G955" s="2"/>
      <c r="H955" s="2"/>
      <c r="I955" s="2"/>
      <c r="J955" s="2"/>
      <c r="K955" s="2"/>
    </row>
    <row r="956" spans="7:11">
      <c r="G956" s="2"/>
      <c r="H956" s="2"/>
      <c r="I956" s="2"/>
      <c r="J956" s="2"/>
      <c r="K956" s="2"/>
    </row>
    <row r="957" spans="7:11">
      <c r="G957" s="2"/>
      <c r="H957" s="2"/>
      <c r="I957" s="2"/>
      <c r="J957" s="2"/>
      <c r="K957" s="2"/>
    </row>
    <row r="958" spans="7:11">
      <c r="G958" s="2"/>
      <c r="H958" s="2"/>
      <c r="I958" s="2"/>
      <c r="J958" s="2"/>
      <c r="K958" s="2"/>
    </row>
    <row r="959" spans="7:11">
      <c r="G959" s="2"/>
      <c r="H959" s="2"/>
      <c r="I959" s="2"/>
      <c r="J959" s="2"/>
      <c r="K959" s="2"/>
    </row>
    <row r="960" spans="7:11">
      <c r="G960" s="2"/>
      <c r="H960" s="2"/>
      <c r="I960" s="2"/>
      <c r="J960" s="2"/>
      <c r="K960" s="2"/>
    </row>
    <row r="961" spans="7:11">
      <c r="G961" s="2"/>
      <c r="H961" s="2"/>
      <c r="I961" s="2"/>
      <c r="J961" s="2"/>
      <c r="K961" s="2"/>
    </row>
    <row r="962" spans="7:11">
      <c r="G962" s="2"/>
      <c r="H962" s="2"/>
      <c r="I962" s="2"/>
      <c r="J962" s="2"/>
      <c r="K962" s="2"/>
    </row>
    <row r="963" spans="7:11">
      <c r="G963" s="2"/>
      <c r="H963" s="2"/>
      <c r="I963" s="2"/>
      <c r="J963" s="2"/>
      <c r="K963" s="2"/>
    </row>
    <row r="964" spans="7:11">
      <c r="G964" s="2"/>
      <c r="H964" s="2"/>
      <c r="I964" s="2"/>
      <c r="J964" s="2"/>
      <c r="K964" s="2"/>
    </row>
    <row r="965" spans="7:11">
      <c r="G965" s="2"/>
      <c r="H965" s="2"/>
      <c r="I965" s="2"/>
      <c r="J965" s="2"/>
      <c r="K965" s="2"/>
    </row>
    <row r="966" spans="7:11">
      <c r="G966" s="2"/>
      <c r="H966" s="2"/>
      <c r="I966" s="2"/>
      <c r="J966" s="2"/>
      <c r="K966" s="2"/>
    </row>
    <row r="967" spans="7:11">
      <c r="G967" s="2"/>
      <c r="H967" s="2"/>
      <c r="I967" s="2"/>
      <c r="J967" s="2"/>
      <c r="K967" s="2"/>
    </row>
    <row r="968" spans="7:11">
      <c r="G968" s="2"/>
      <c r="H968" s="2"/>
      <c r="I968" s="2"/>
      <c r="J968" s="2"/>
      <c r="K968" s="2"/>
    </row>
    <row r="969" spans="7:11">
      <c r="G969" s="2"/>
      <c r="H969" s="2"/>
      <c r="I969" s="2"/>
      <c r="J969" s="2"/>
      <c r="K969" s="2"/>
    </row>
    <row r="970" spans="7:11">
      <c r="G970" s="2"/>
      <c r="H970" s="2"/>
      <c r="I970" s="2"/>
      <c r="J970" s="2"/>
      <c r="K970" s="2"/>
    </row>
    <row r="971" spans="7:11">
      <c r="G971" s="2"/>
      <c r="H971" s="2"/>
      <c r="I971" s="2"/>
      <c r="J971" s="2"/>
      <c r="K971" s="2"/>
    </row>
    <row r="972" spans="7:11">
      <c r="G972" s="2"/>
      <c r="H972" s="2"/>
      <c r="I972" s="2"/>
      <c r="J972" s="2"/>
      <c r="K972" s="2"/>
    </row>
    <row r="973" spans="7:11">
      <c r="G973" s="2"/>
      <c r="H973" s="2"/>
      <c r="I973" s="2"/>
      <c r="J973" s="2"/>
      <c r="K973" s="2"/>
    </row>
    <row r="974" spans="7:11">
      <c r="G974" s="2"/>
      <c r="H974" s="2"/>
      <c r="I974" s="2"/>
      <c r="J974" s="2"/>
      <c r="K974" s="2"/>
    </row>
    <row r="975" spans="7:11">
      <c r="G975" s="2"/>
      <c r="H975" s="2"/>
      <c r="I975" s="2"/>
      <c r="J975" s="2"/>
      <c r="K975" s="2"/>
    </row>
    <row r="976" spans="7:11">
      <c r="G976" s="2"/>
      <c r="H976" s="2"/>
      <c r="I976" s="2"/>
      <c r="J976" s="2"/>
      <c r="K976" s="2"/>
    </row>
    <row r="977" spans="7:11">
      <c r="G977" s="2"/>
      <c r="H977" s="2"/>
      <c r="I977" s="2"/>
      <c r="J977" s="2"/>
      <c r="K977" s="2"/>
    </row>
    <row r="978" spans="7:11">
      <c r="G978" s="2"/>
      <c r="H978" s="2"/>
      <c r="I978" s="2"/>
      <c r="J978" s="2"/>
      <c r="K978" s="2"/>
    </row>
    <row r="979" spans="7:11">
      <c r="G979" s="2"/>
      <c r="H979" s="2"/>
      <c r="I979" s="2"/>
      <c r="J979" s="2"/>
      <c r="K979" s="2"/>
    </row>
    <row r="980" spans="7:11">
      <c r="G980" s="2"/>
      <c r="H980" s="2"/>
      <c r="I980" s="2"/>
      <c r="J980" s="2"/>
      <c r="K980" s="2"/>
    </row>
    <row r="981" spans="7:11">
      <c r="G981" s="2"/>
      <c r="H981" s="2"/>
      <c r="I981" s="2"/>
      <c r="J981" s="2"/>
      <c r="K981" s="2"/>
    </row>
    <row r="982" spans="7:11">
      <c r="G982" s="2"/>
      <c r="H982" s="2"/>
      <c r="I982" s="2"/>
      <c r="J982" s="2"/>
      <c r="K982" s="2"/>
    </row>
    <row r="983" spans="7:11">
      <c r="G983" s="2"/>
      <c r="H983" s="2"/>
      <c r="I983" s="2"/>
      <c r="J983" s="2"/>
      <c r="K983" s="2"/>
    </row>
    <row r="984" spans="7:11">
      <c r="G984" s="2"/>
      <c r="H984" s="2"/>
      <c r="I984" s="2"/>
      <c r="J984" s="2"/>
      <c r="K984" s="2"/>
    </row>
    <row r="985" spans="7:11">
      <c r="G985" s="2"/>
      <c r="H985" s="2"/>
      <c r="I985" s="2"/>
      <c r="J985" s="2"/>
      <c r="K985" s="2"/>
    </row>
    <row r="986" spans="7:11">
      <c r="G986" s="2"/>
      <c r="H986" s="2"/>
      <c r="I986" s="2"/>
      <c r="J986" s="2"/>
      <c r="K986" s="2"/>
    </row>
    <row r="987" spans="7:11">
      <c r="G987" s="2"/>
      <c r="H987" s="2"/>
      <c r="I987" s="2"/>
      <c r="J987" s="2"/>
      <c r="K987" s="2"/>
    </row>
    <row r="988" spans="7:11">
      <c r="G988" s="2"/>
      <c r="H988" s="2"/>
      <c r="I988" s="2"/>
      <c r="J988" s="2"/>
      <c r="K988" s="2"/>
    </row>
    <row r="989" spans="7:11">
      <c r="G989" s="2"/>
      <c r="H989" s="2"/>
      <c r="I989" s="2"/>
      <c r="J989" s="2"/>
      <c r="K989" s="2"/>
    </row>
    <row r="990" spans="7:11">
      <c r="G990" s="2"/>
      <c r="H990" s="2"/>
      <c r="I990" s="2"/>
      <c r="J990" s="2"/>
      <c r="K990" s="2"/>
    </row>
    <row r="991" spans="7:11">
      <c r="G991" s="2"/>
      <c r="H991" s="2"/>
      <c r="I991" s="2"/>
      <c r="J991" s="2"/>
      <c r="K991" s="2"/>
    </row>
    <row r="992" spans="7:11">
      <c r="G992" s="2"/>
      <c r="H992" s="2"/>
      <c r="I992" s="2"/>
      <c r="J992" s="2"/>
      <c r="K992" s="2"/>
    </row>
    <row r="993" spans="7:11">
      <c r="G993" s="2"/>
      <c r="H993" s="2"/>
      <c r="I993" s="2"/>
      <c r="J993" s="2"/>
      <c r="K993" s="2"/>
    </row>
    <row r="994" spans="7:11">
      <c r="G994" s="2"/>
      <c r="H994" s="2"/>
      <c r="I994" s="2"/>
      <c r="J994" s="2"/>
      <c r="K994" s="2"/>
    </row>
    <row r="995" spans="7:11">
      <c r="G995" s="2"/>
      <c r="H995" s="2"/>
      <c r="I995" s="2"/>
      <c r="J995" s="2"/>
      <c r="K995" s="2"/>
    </row>
    <row r="996" spans="7:11">
      <c r="G996" s="2"/>
      <c r="H996" s="2"/>
      <c r="I996" s="2"/>
      <c r="J996" s="2"/>
      <c r="K996" s="2"/>
    </row>
    <row r="997" spans="7:11">
      <c r="G997" s="2"/>
      <c r="H997" s="2"/>
      <c r="I997" s="2"/>
      <c r="J997" s="2"/>
      <c r="K997" s="2"/>
    </row>
    <row r="998" spans="7:11">
      <c r="G998" s="2"/>
      <c r="H998" s="2"/>
      <c r="I998" s="2"/>
      <c r="J998" s="2"/>
      <c r="K998" s="2"/>
    </row>
    <row r="999" spans="7:11">
      <c r="G999" s="2"/>
      <c r="H999" s="2"/>
      <c r="I999" s="2"/>
      <c r="J999" s="2"/>
      <c r="K999" s="2"/>
    </row>
    <row r="1000" spans="7:11">
      <c r="G1000" s="2"/>
      <c r="H1000" s="2"/>
      <c r="I1000" s="2"/>
      <c r="J1000" s="2"/>
      <c r="K1000" s="2"/>
    </row>
  </sheetData>
  <mergeCells count="4">
    <mergeCell ref="A1:K1"/>
    <mergeCell ref="A2:A3"/>
    <mergeCell ref="B2:F2"/>
    <mergeCell ref="G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15"/>
  <sheetViews>
    <sheetView tabSelected="1" topLeftCell="A76" workbookViewId="0">
      <selection activeCell="H121" sqref="H121"/>
    </sheetView>
  </sheetViews>
  <sheetFormatPr defaultColWidth="14.42578125" defaultRowHeight="16.5" customHeight="1"/>
  <cols>
    <col min="1" max="1" width="18" style="128" customWidth="1"/>
    <col min="2" max="2" width="5.42578125" style="128" customWidth="1"/>
    <col min="3" max="3" width="6.85546875" style="128" customWidth="1"/>
    <col min="4" max="4" width="7.85546875" style="128" customWidth="1"/>
    <col min="5" max="5" width="7.5703125" style="128" customWidth="1"/>
    <col min="6" max="6" width="7.42578125" style="128" customWidth="1"/>
    <col min="7" max="7" width="6.85546875" style="128" customWidth="1"/>
    <col min="8" max="9" width="6.140625" style="128" customWidth="1"/>
    <col min="10" max="10" width="5.140625" style="128" customWidth="1"/>
    <col min="11" max="11" width="7.5703125" style="128" customWidth="1"/>
    <col min="12" max="12" width="10.85546875" style="128" hidden="1" customWidth="1"/>
    <col min="13" max="13" width="15.85546875" style="128" hidden="1" customWidth="1"/>
    <col min="14" max="18" width="10.85546875" style="128" hidden="1" customWidth="1"/>
    <col min="19" max="19" width="5.5703125" style="128" hidden="1" customWidth="1"/>
    <col min="20" max="20" width="5.42578125" style="128" hidden="1" customWidth="1"/>
    <col min="21" max="21" width="8" style="128" hidden="1" customWidth="1"/>
    <col min="22" max="22" width="19.7109375" style="128" hidden="1" customWidth="1"/>
    <col min="23" max="24" width="8.7109375" style="128" hidden="1" customWidth="1"/>
    <col min="25" max="25" width="7.140625" style="128" hidden="1" customWidth="1"/>
    <col min="26" max="31" width="8" style="128" hidden="1" customWidth="1"/>
    <col min="32" max="32" width="10.85546875" style="128" hidden="1" customWidth="1"/>
    <col min="33" max="41" width="8" style="128" hidden="1" customWidth="1"/>
    <col min="42" max="42" width="14.42578125" style="128"/>
    <col min="43" max="16384" width="14.42578125" style="54"/>
  </cols>
  <sheetData>
    <row r="1" spans="1:36" ht="51.75" customHeight="1">
      <c r="A1" s="119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"/>
      <c r="M1" s="1"/>
      <c r="N1" s="1"/>
      <c r="O1" s="1"/>
      <c r="P1" s="1"/>
      <c r="Q1" s="1"/>
      <c r="R1" s="1"/>
      <c r="T1" s="129"/>
      <c r="V1" s="130" t="s">
        <v>1</v>
      </c>
      <c r="W1" s="131"/>
      <c r="X1" s="130"/>
      <c r="Y1" s="130"/>
      <c r="Z1" s="129"/>
      <c r="AG1" s="129"/>
      <c r="AH1" s="129"/>
      <c r="AJ1" s="129"/>
    </row>
    <row r="2" spans="1:36" ht="16.5" customHeight="1">
      <c r="A2" s="132" t="s">
        <v>2</v>
      </c>
      <c r="B2" s="133" t="s">
        <v>3</v>
      </c>
      <c r="C2" s="134"/>
      <c r="D2" s="134"/>
      <c r="E2" s="134"/>
      <c r="F2" s="135"/>
      <c r="G2" s="133" t="s">
        <v>4</v>
      </c>
      <c r="H2" s="134"/>
      <c r="I2" s="134"/>
      <c r="J2" s="134"/>
      <c r="K2" s="135"/>
      <c r="L2" s="136"/>
      <c r="M2" s="136"/>
      <c r="N2" s="136"/>
      <c r="O2" s="136"/>
      <c r="P2" s="136"/>
      <c r="Q2" s="136"/>
      <c r="R2" s="136"/>
      <c r="T2" s="137" t="s">
        <v>3</v>
      </c>
      <c r="V2" s="138" t="s">
        <v>5</v>
      </c>
      <c r="W2" s="137" t="s">
        <v>6</v>
      </c>
      <c r="X2" s="137" t="s">
        <v>7</v>
      </c>
      <c r="Y2" s="137" t="s">
        <v>8</v>
      </c>
      <c r="Z2" s="129"/>
      <c r="AG2" s="129" t="s">
        <v>9</v>
      </c>
      <c r="AH2" s="129" t="s">
        <v>10</v>
      </c>
      <c r="AJ2" s="129" t="s">
        <v>11</v>
      </c>
    </row>
    <row r="3" spans="1:36" ht="16.5" customHeight="1">
      <c r="A3" s="139"/>
      <c r="B3" s="140" t="s">
        <v>12</v>
      </c>
      <c r="C3" s="140" t="s">
        <v>13</v>
      </c>
      <c r="D3" s="140" t="s">
        <v>14</v>
      </c>
      <c r="E3" s="140" t="s">
        <v>15</v>
      </c>
      <c r="F3" s="140" t="s">
        <v>16</v>
      </c>
      <c r="G3" s="140" t="s">
        <v>12</v>
      </c>
      <c r="H3" s="140" t="s">
        <v>13</v>
      </c>
      <c r="I3" s="140" t="s">
        <v>14</v>
      </c>
      <c r="J3" s="140" t="s">
        <v>15</v>
      </c>
      <c r="K3" s="140" t="s">
        <v>16</v>
      </c>
      <c r="L3" s="141"/>
      <c r="M3" s="141"/>
      <c r="N3" s="141"/>
      <c r="O3" s="141"/>
      <c r="P3" s="141"/>
      <c r="Q3" s="141"/>
      <c r="R3" s="141"/>
      <c r="T3" s="142" t="s">
        <v>17</v>
      </c>
      <c r="V3" s="143"/>
      <c r="W3" s="144" t="s">
        <v>18</v>
      </c>
      <c r="X3" s="144" t="s">
        <v>19</v>
      </c>
      <c r="Y3" s="145" t="s">
        <v>20</v>
      </c>
      <c r="Z3" s="129"/>
      <c r="AF3" s="129" t="s">
        <v>21</v>
      </c>
      <c r="AG3" s="129">
        <v>527</v>
      </c>
      <c r="AH3" s="129">
        <v>947</v>
      </c>
      <c r="AJ3" s="129">
        <v>311</v>
      </c>
    </row>
    <row r="4" spans="1:36" ht="16.5" customHeight="1">
      <c r="A4" s="146" t="s">
        <v>22</v>
      </c>
      <c r="B4" s="147"/>
      <c r="C4" s="148"/>
      <c r="D4" s="148"/>
      <c r="E4" s="148"/>
      <c r="F4" s="148"/>
      <c r="G4" s="149"/>
      <c r="H4" s="149"/>
      <c r="I4" s="149"/>
      <c r="J4" s="149"/>
      <c r="K4" s="149"/>
      <c r="L4" s="150"/>
      <c r="M4" s="150"/>
      <c r="N4" s="150"/>
      <c r="O4" s="150"/>
      <c r="P4" s="150"/>
      <c r="Q4" s="150"/>
      <c r="R4" s="150"/>
      <c r="T4" s="129"/>
      <c r="V4" s="151" t="s">
        <v>23</v>
      </c>
      <c r="W4" s="134"/>
      <c r="X4" s="134"/>
      <c r="Y4" s="135"/>
      <c r="AF4" s="129" t="s">
        <v>24</v>
      </c>
      <c r="AG4" s="129">
        <v>538</v>
      </c>
      <c r="AH4" s="129">
        <v>1026</v>
      </c>
      <c r="AJ4" s="129">
        <v>354</v>
      </c>
    </row>
    <row r="5" spans="1:36" ht="16.5" customHeight="1">
      <c r="A5" s="148" t="s">
        <v>25</v>
      </c>
      <c r="B5" s="23">
        <v>9</v>
      </c>
      <c r="C5" s="23">
        <v>4</v>
      </c>
      <c r="D5" s="23">
        <v>17</v>
      </c>
      <c r="E5" s="23">
        <v>30</v>
      </c>
      <c r="F5" s="74">
        <v>0</v>
      </c>
      <c r="G5" s="23">
        <v>16</v>
      </c>
      <c r="H5" s="23">
        <v>4</v>
      </c>
      <c r="I5" s="23">
        <v>32</v>
      </c>
      <c r="J5" s="23">
        <v>7</v>
      </c>
      <c r="K5" s="23">
        <v>1</v>
      </c>
      <c r="L5" s="147"/>
      <c r="M5" s="147"/>
      <c r="N5" s="147"/>
      <c r="O5" s="147"/>
      <c r="P5" s="147"/>
      <c r="Q5" s="147"/>
      <c r="R5" s="147"/>
      <c r="S5" s="129">
        <f t="shared" ref="S5:S14" si="0">G5+H5+I5+J5+K5</f>
        <v>60</v>
      </c>
      <c r="T5" s="129"/>
      <c r="U5" s="129" t="s">
        <v>26</v>
      </c>
      <c r="V5" s="130" t="s">
        <v>27</v>
      </c>
      <c r="W5" s="131">
        <v>401</v>
      </c>
      <c r="X5" s="130">
        <v>60</v>
      </c>
      <c r="Y5" s="130">
        <v>60</v>
      </c>
      <c r="AF5" s="129" t="s">
        <v>28</v>
      </c>
      <c r="AG5" s="129">
        <v>602</v>
      </c>
      <c r="AH5" s="129">
        <v>793</v>
      </c>
      <c r="AJ5" s="129">
        <v>389</v>
      </c>
    </row>
    <row r="6" spans="1:36" ht="16.5" customHeight="1">
      <c r="A6" s="148" t="s">
        <v>29</v>
      </c>
      <c r="B6" s="23">
        <v>18</v>
      </c>
      <c r="C6" s="23">
        <v>8</v>
      </c>
      <c r="D6" s="23">
        <v>34</v>
      </c>
      <c r="E6" s="23">
        <v>60</v>
      </c>
      <c r="F6" s="74">
        <v>0</v>
      </c>
      <c r="G6" s="23">
        <v>21</v>
      </c>
      <c r="H6" s="23">
        <v>9</v>
      </c>
      <c r="I6" s="23">
        <v>71</v>
      </c>
      <c r="J6" s="23">
        <v>19</v>
      </c>
      <c r="K6" s="23">
        <v>2</v>
      </c>
      <c r="L6" s="147"/>
      <c r="M6" s="147"/>
      <c r="N6" s="147"/>
      <c r="O6" s="147"/>
      <c r="P6" s="147"/>
      <c r="Q6" s="147"/>
      <c r="R6" s="147"/>
      <c r="S6" s="129">
        <f t="shared" si="0"/>
        <v>122</v>
      </c>
      <c r="T6" s="129"/>
      <c r="U6" s="129"/>
      <c r="V6" s="130" t="s">
        <v>30</v>
      </c>
      <c r="W6" s="131">
        <v>402</v>
      </c>
      <c r="X6" s="130">
        <v>120</v>
      </c>
      <c r="Y6" s="130">
        <v>122</v>
      </c>
      <c r="AF6" s="129" t="s">
        <v>31</v>
      </c>
      <c r="AG6" s="129">
        <v>602</v>
      </c>
      <c r="AH6" s="129">
        <v>818</v>
      </c>
      <c r="AJ6" s="129">
        <v>438</v>
      </c>
    </row>
    <row r="7" spans="1:36" ht="16.5" customHeight="1">
      <c r="A7" s="148" t="s">
        <v>32</v>
      </c>
      <c r="B7" s="23">
        <v>18</v>
      </c>
      <c r="C7" s="23">
        <v>8</v>
      </c>
      <c r="D7" s="23">
        <v>34</v>
      </c>
      <c r="E7" s="23">
        <v>60</v>
      </c>
      <c r="F7" s="74">
        <v>0</v>
      </c>
      <c r="G7" s="23">
        <v>21</v>
      </c>
      <c r="H7" s="23">
        <v>7</v>
      </c>
      <c r="I7" s="23">
        <v>71</v>
      </c>
      <c r="J7" s="23">
        <v>20</v>
      </c>
      <c r="K7" s="23">
        <v>0</v>
      </c>
      <c r="L7" s="147"/>
      <c r="M7" s="147"/>
      <c r="N7" s="147"/>
      <c r="O7" s="147"/>
      <c r="P7" s="147"/>
      <c r="Q7" s="147"/>
      <c r="R7" s="147"/>
      <c r="S7" s="129">
        <f t="shared" si="0"/>
        <v>119</v>
      </c>
      <c r="T7" s="129"/>
      <c r="V7" s="130" t="s">
        <v>33</v>
      </c>
      <c r="W7" s="131">
        <v>405</v>
      </c>
      <c r="X7" s="130">
        <v>120</v>
      </c>
      <c r="Y7" s="130">
        <v>119</v>
      </c>
      <c r="AF7" s="129"/>
      <c r="AG7" s="129"/>
      <c r="AH7" s="129"/>
      <c r="AJ7" s="129"/>
    </row>
    <row r="8" spans="1:36" ht="16.5" customHeight="1">
      <c r="A8" s="149" t="s">
        <v>34</v>
      </c>
      <c r="B8" s="23">
        <v>9</v>
      </c>
      <c r="C8" s="23">
        <v>4</v>
      </c>
      <c r="D8" s="23">
        <v>17</v>
      </c>
      <c r="E8" s="23">
        <v>30</v>
      </c>
      <c r="F8" s="74">
        <v>0</v>
      </c>
      <c r="G8" s="23">
        <v>12</v>
      </c>
      <c r="H8" s="23">
        <v>8</v>
      </c>
      <c r="I8" s="23">
        <v>28</v>
      </c>
      <c r="J8" s="23">
        <v>10</v>
      </c>
      <c r="K8" s="23">
        <v>1</v>
      </c>
      <c r="L8" s="147"/>
      <c r="M8" s="147"/>
      <c r="N8" s="147"/>
      <c r="O8" s="147"/>
      <c r="P8" s="147"/>
      <c r="Q8" s="147"/>
      <c r="R8" s="147"/>
      <c r="S8" s="129">
        <f t="shared" si="0"/>
        <v>59</v>
      </c>
      <c r="T8" s="129"/>
      <c r="V8" s="130" t="s">
        <v>34</v>
      </c>
      <c r="W8" s="131">
        <v>111</v>
      </c>
      <c r="X8" s="130">
        <v>60</v>
      </c>
      <c r="Y8" s="130">
        <v>59</v>
      </c>
      <c r="AG8" s="129"/>
      <c r="AH8" s="129"/>
      <c r="AJ8" s="129"/>
    </row>
    <row r="9" spans="1:36" ht="16.5" customHeight="1">
      <c r="A9" s="149" t="s">
        <v>35</v>
      </c>
      <c r="B9" s="23">
        <v>8</v>
      </c>
      <c r="C9" s="23">
        <v>3</v>
      </c>
      <c r="D9" s="23">
        <v>14</v>
      </c>
      <c r="E9" s="23">
        <v>25</v>
      </c>
      <c r="F9" s="74">
        <v>0</v>
      </c>
      <c r="G9" s="23">
        <v>13</v>
      </c>
      <c r="H9" s="23">
        <v>6</v>
      </c>
      <c r="I9" s="23">
        <v>18</v>
      </c>
      <c r="J9" s="23">
        <v>13</v>
      </c>
      <c r="K9" s="23">
        <v>0</v>
      </c>
      <c r="L9" s="147"/>
      <c r="M9" s="147"/>
      <c r="N9" s="147"/>
      <c r="O9" s="147"/>
      <c r="P9" s="147"/>
      <c r="Q9" s="147"/>
      <c r="R9" s="147"/>
      <c r="S9" s="129">
        <f t="shared" si="0"/>
        <v>50</v>
      </c>
      <c r="T9" s="129"/>
      <c r="V9" s="130" t="s">
        <v>35</v>
      </c>
      <c r="W9" s="131">
        <v>390</v>
      </c>
      <c r="X9" s="130">
        <v>50</v>
      </c>
      <c r="Y9" s="130">
        <v>50</v>
      </c>
      <c r="AG9" s="129"/>
      <c r="AH9" s="129"/>
      <c r="AJ9" s="129"/>
    </row>
    <row r="10" spans="1:36" ht="16.5" customHeight="1">
      <c r="A10" s="149" t="s">
        <v>36</v>
      </c>
      <c r="B10" s="23">
        <v>9</v>
      </c>
      <c r="C10" s="23">
        <v>4</v>
      </c>
      <c r="D10" s="23">
        <v>17</v>
      </c>
      <c r="E10" s="23">
        <v>30</v>
      </c>
      <c r="F10" s="23">
        <v>0</v>
      </c>
      <c r="G10" s="23">
        <v>9</v>
      </c>
      <c r="H10" s="23">
        <v>4</v>
      </c>
      <c r="I10" s="23">
        <v>37</v>
      </c>
      <c r="J10" s="23">
        <v>8</v>
      </c>
      <c r="K10" s="23">
        <v>0</v>
      </c>
      <c r="L10" s="147"/>
      <c r="M10" s="147"/>
      <c r="N10" s="147"/>
      <c r="O10" s="147"/>
      <c r="P10" s="147"/>
      <c r="Q10" s="147"/>
      <c r="R10" s="147"/>
      <c r="S10" s="129">
        <f t="shared" si="0"/>
        <v>58</v>
      </c>
      <c r="T10" s="129"/>
      <c r="V10" s="130" t="s">
        <v>36</v>
      </c>
      <c r="W10" s="131">
        <v>441</v>
      </c>
      <c r="X10" s="130">
        <v>60</v>
      </c>
      <c r="Y10" s="130">
        <v>58</v>
      </c>
      <c r="AG10" s="129"/>
      <c r="AH10" s="129"/>
      <c r="AJ10" s="129"/>
    </row>
    <row r="11" spans="1:36" ht="16.5" customHeight="1">
      <c r="A11" s="149" t="s">
        <v>37</v>
      </c>
      <c r="B11" s="23">
        <v>9</v>
      </c>
      <c r="C11" s="23">
        <v>4</v>
      </c>
      <c r="D11" s="23">
        <v>17</v>
      </c>
      <c r="E11" s="23">
        <v>30</v>
      </c>
      <c r="F11" s="74">
        <v>0</v>
      </c>
      <c r="G11" s="23">
        <v>6</v>
      </c>
      <c r="H11" s="23">
        <v>2</v>
      </c>
      <c r="I11" s="23">
        <v>36</v>
      </c>
      <c r="J11" s="23">
        <v>9</v>
      </c>
      <c r="K11" s="23">
        <v>0</v>
      </c>
      <c r="L11" s="147"/>
      <c r="M11" s="147"/>
      <c r="N11" s="147"/>
      <c r="O11" s="147"/>
      <c r="P11" s="147"/>
      <c r="Q11" s="147"/>
      <c r="R11" s="147"/>
      <c r="S11" s="129">
        <f t="shared" si="0"/>
        <v>53</v>
      </c>
      <c r="T11" s="129"/>
      <c r="V11" s="130" t="s">
        <v>37</v>
      </c>
      <c r="W11" s="131">
        <v>445</v>
      </c>
      <c r="X11" s="130">
        <v>60</v>
      </c>
      <c r="Y11" s="130">
        <v>53</v>
      </c>
      <c r="AG11" s="129"/>
      <c r="AH11" s="129"/>
      <c r="AJ11" s="129"/>
    </row>
    <row r="12" spans="1:36" ht="16.5" customHeight="1">
      <c r="A12" s="149" t="s">
        <v>38</v>
      </c>
      <c r="B12" s="23">
        <v>24</v>
      </c>
      <c r="C12" s="23">
        <v>14</v>
      </c>
      <c r="D12" s="23">
        <v>42</v>
      </c>
      <c r="E12" s="23">
        <v>80</v>
      </c>
      <c r="F12" s="74">
        <v>0</v>
      </c>
      <c r="G12" s="23">
        <v>24</v>
      </c>
      <c r="H12" s="23">
        <v>9</v>
      </c>
      <c r="I12" s="23">
        <v>96</v>
      </c>
      <c r="J12" s="23">
        <v>31</v>
      </c>
      <c r="K12" s="23">
        <v>0</v>
      </c>
      <c r="L12" s="147"/>
      <c r="M12" s="147"/>
      <c r="N12" s="147"/>
      <c r="O12" s="147"/>
      <c r="P12" s="147"/>
      <c r="Q12" s="147"/>
      <c r="R12" s="147"/>
      <c r="S12" s="129">
        <f t="shared" si="0"/>
        <v>160</v>
      </c>
      <c r="T12" s="129"/>
      <c r="V12" s="130" t="s">
        <v>38</v>
      </c>
      <c r="W12" s="131">
        <v>467</v>
      </c>
      <c r="X12" s="130">
        <v>160</v>
      </c>
      <c r="Y12" s="130">
        <v>160</v>
      </c>
      <c r="AG12" s="129"/>
      <c r="AH12" s="129"/>
      <c r="AJ12" s="129"/>
    </row>
    <row r="13" spans="1:36" ht="16.5" customHeight="1">
      <c r="A13" s="149" t="s">
        <v>39</v>
      </c>
      <c r="B13" s="23">
        <v>12</v>
      </c>
      <c r="C13" s="23">
        <v>7</v>
      </c>
      <c r="D13" s="23">
        <v>21</v>
      </c>
      <c r="E13" s="23">
        <v>40</v>
      </c>
      <c r="F13" s="74">
        <v>0</v>
      </c>
      <c r="G13" s="23">
        <v>14</v>
      </c>
      <c r="H13" s="23">
        <v>5</v>
      </c>
      <c r="I13" s="23">
        <v>42</v>
      </c>
      <c r="J13" s="23">
        <v>19</v>
      </c>
      <c r="K13" s="23">
        <v>0</v>
      </c>
      <c r="L13" s="147"/>
      <c r="M13" s="147"/>
      <c r="N13" s="147"/>
      <c r="O13" s="147"/>
      <c r="P13" s="147"/>
      <c r="Q13" s="147"/>
      <c r="R13" s="147"/>
      <c r="S13" s="129">
        <f t="shared" si="0"/>
        <v>80</v>
      </c>
      <c r="T13" s="129"/>
      <c r="V13" s="130" t="s">
        <v>39</v>
      </c>
      <c r="W13" s="131">
        <v>474</v>
      </c>
      <c r="X13" s="130">
        <v>80</v>
      </c>
      <c r="Y13" s="130">
        <v>80</v>
      </c>
      <c r="AG13" s="129"/>
      <c r="AH13" s="129"/>
      <c r="AJ13" s="129"/>
    </row>
    <row r="14" spans="1:36" ht="16.5" customHeight="1">
      <c r="A14" s="149" t="s">
        <v>40</v>
      </c>
      <c r="B14" s="23">
        <v>9</v>
      </c>
      <c r="C14" s="23">
        <v>4</v>
      </c>
      <c r="D14" s="23">
        <v>17</v>
      </c>
      <c r="E14" s="23">
        <v>30</v>
      </c>
      <c r="F14" s="74">
        <v>0</v>
      </c>
      <c r="G14" s="23">
        <v>9</v>
      </c>
      <c r="H14" s="23">
        <v>3</v>
      </c>
      <c r="I14" s="23">
        <v>37</v>
      </c>
      <c r="J14" s="23">
        <v>9</v>
      </c>
      <c r="K14" s="23">
        <v>0</v>
      </c>
      <c r="L14" s="147"/>
      <c r="M14" s="147" t="s">
        <v>41</v>
      </c>
      <c r="N14" s="147" t="s">
        <v>42</v>
      </c>
      <c r="O14" s="147" t="s">
        <v>14</v>
      </c>
      <c r="P14" s="147" t="s">
        <v>43</v>
      </c>
      <c r="Q14" s="147"/>
      <c r="R14" s="147"/>
      <c r="S14" s="129">
        <f t="shared" si="0"/>
        <v>58</v>
      </c>
      <c r="T14" s="129"/>
      <c r="V14" s="130" t="s">
        <v>40</v>
      </c>
      <c r="W14" s="131">
        <v>468</v>
      </c>
      <c r="X14" s="130">
        <v>60</v>
      </c>
      <c r="Y14" s="130">
        <v>58</v>
      </c>
      <c r="AG14" s="129"/>
      <c r="AH14" s="129"/>
      <c r="AJ14" s="129"/>
    </row>
    <row r="15" spans="1:36" ht="16.5" customHeight="1">
      <c r="A15" s="152" t="s">
        <v>45</v>
      </c>
      <c r="B15" s="114">
        <v>9</v>
      </c>
      <c r="C15" s="23">
        <v>4</v>
      </c>
      <c r="D15" s="74">
        <v>17</v>
      </c>
      <c r="E15" s="74">
        <v>30</v>
      </c>
      <c r="F15" s="74">
        <v>0</v>
      </c>
      <c r="G15" s="40">
        <v>12</v>
      </c>
      <c r="H15" s="40">
        <v>1</v>
      </c>
      <c r="I15" s="40">
        <v>32</v>
      </c>
      <c r="J15" s="40">
        <v>14</v>
      </c>
      <c r="K15" s="40">
        <v>1</v>
      </c>
      <c r="L15" s="152"/>
      <c r="M15" s="152"/>
      <c r="N15" s="152"/>
      <c r="O15" s="152"/>
      <c r="P15" s="152"/>
      <c r="Q15" s="152"/>
      <c r="R15" s="152"/>
      <c r="S15" s="129">
        <v>46</v>
      </c>
      <c r="T15" s="129"/>
      <c r="V15" s="154" t="s">
        <v>47</v>
      </c>
      <c r="W15" s="155">
        <v>14</v>
      </c>
      <c r="X15" s="156">
        <f t="shared" ref="X15:X21" si="1">SUM(B15:E15)</f>
        <v>60</v>
      </c>
      <c r="Y15" s="154">
        <v>46</v>
      </c>
      <c r="AC15" s="157" t="s">
        <v>48</v>
      </c>
      <c r="AD15" s="156">
        <v>408</v>
      </c>
      <c r="AE15" s="156">
        <v>40</v>
      </c>
      <c r="AF15" s="156">
        <v>48</v>
      </c>
      <c r="AG15" s="129"/>
      <c r="AH15" s="129"/>
      <c r="AJ15" s="129"/>
    </row>
    <row r="16" spans="1:36" ht="16.5" customHeight="1">
      <c r="A16" s="153" t="s">
        <v>46</v>
      </c>
      <c r="B16" s="74">
        <v>9</v>
      </c>
      <c r="C16" s="23">
        <v>4</v>
      </c>
      <c r="D16" s="74">
        <v>17</v>
      </c>
      <c r="E16" s="74">
        <v>30</v>
      </c>
      <c r="F16" s="74">
        <v>0</v>
      </c>
      <c r="G16" s="40">
        <v>4</v>
      </c>
      <c r="H16" s="40">
        <v>0</v>
      </c>
      <c r="I16" s="40">
        <v>32</v>
      </c>
      <c r="J16" s="40">
        <v>9</v>
      </c>
      <c r="K16" s="40">
        <v>0</v>
      </c>
      <c r="L16" s="152"/>
      <c r="M16" s="152"/>
      <c r="N16" s="152"/>
      <c r="O16" s="152"/>
      <c r="P16" s="152"/>
      <c r="Q16" s="152"/>
      <c r="R16" s="152"/>
      <c r="S16" s="129">
        <f t="shared" ref="S16:S21" si="2">G16+H16+I16+J16+K16</f>
        <v>45</v>
      </c>
      <c r="T16" s="129"/>
      <c r="V16" s="157" t="s">
        <v>48</v>
      </c>
      <c r="W16" s="155">
        <v>408</v>
      </c>
      <c r="X16" s="156">
        <f t="shared" si="1"/>
        <v>60</v>
      </c>
      <c r="Y16" s="158">
        <v>44</v>
      </c>
      <c r="AC16" s="156" t="s">
        <v>49</v>
      </c>
      <c r="AD16" s="156">
        <v>504</v>
      </c>
      <c r="AE16" s="156">
        <v>40</v>
      </c>
      <c r="AF16" s="156">
        <v>32</v>
      </c>
      <c r="AG16" s="129"/>
      <c r="AH16" s="129"/>
      <c r="AJ16" s="129"/>
    </row>
    <row r="17" spans="1:36" ht="16.5" customHeight="1">
      <c r="A17" s="148" t="s">
        <v>48</v>
      </c>
      <c r="B17" s="74">
        <v>7</v>
      </c>
      <c r="C17" s="23">
        <v>3</v>
      </c>
      <c r="D17" s="74">
        <v>14</v>
      </c>
      <c r="E17" s="74">
        <v>24</v>
      </c>
      <c r="F17" s="74">
        <v>0</v>
      </c>
      <c r="G17" s="40">
        <v>7</v>
      </c>
      <c r="H17" s="40">
        <v>2</v>
      </c>
      <c r="I17" s="40">
        <v>26</v>
      </c>
      <c r="J17" s="40">
        <v>9</v>
      </c>
      <c r="K17" s="40">
        <v>0</v>
      </c>
      <c r="L17" s="152"/>
      <c r="M17" s="152"/>
      <c r="N17" s="152"/>
      <c r="O17" s="152"/>
      <c r="P17" s="152"/>
      <c r="Q17" s="152"/>
      <c r="R17" s="152"/>
      <c r="S17" s="129">
        <f t="shared" si="2"/>
        <v>44</v>
      </c>
      <c r="T17" s="129"/>
      <c r="V17" s="154" t="s">
        <v>50</v>
      </c>
      <c r="W17" s="155">
        <v>505</v>
      </c>
      <c r="X17" s="156">
        <f t="shared" si="1"/>
        <v>48</v>
      </c>
      <c r="Y17" s="158">
        <v>44</v>
      </c>
      <c r="AC17" s="156" t="s">
        <v>51</v>
      </c>
      <c r="AD17" s="156">
        <v>503</v>
      </c>
      <c r="AE17" s="156">
        <v>30</v>
      </c>
      <c r="AF17" s="156">
        <v>27</v>
      </c>
      <c r="AG17" s="129"/>
      <c r="AH17" s="129"/>
      <c r="AJ17" s="129"/>
    </row>
    <row r="18" spans="1:36" ht="16.5" customHeight="1">
      <c r="A18" s="153" t="s">
        <v>52</v>
      </c>
      <c r="B18" s="74">
        <v>7</v>
      </c>
      <c r="C18" s="23">
        <v>3</v>
      </c>
      <c r="D18" s="74">
        <v>14</v>
      </c>
      <c r="E18" s="74">
        <v>24</v>
      </c>
      <c r="F18" s="74">
        <v>0</v>
      </c>
      <c r="G18" s="40">
        <v>6</v>
      </c>
      <c r="H18" s="40">
        <v>2</v>
      </c>
      <c r="I18" s="40">
        <v>25</v>
      </c>
      <c r="J18" s="40">
        <v>14</v>
      </c>
      <c r="K18" s="40">
        <v>0</v>
      </c>
      <c r="L18" s="152"/>
      <c r="M18" s="152"/>
      <c r="N18" s="152"/>
      <c r="O18" s="152"/>
      <c r="P18" s="152"/>
      <c r="Q18" s="152"/>
      <c r="R18" s="152"/>
      <c r="S18" s="129">
        <f t="shared" si="2"/>
        <v>47</v>
      </c>
      <c r="T18" s="129"/>
      <c r="V18" s="154" t="s">
        <v>53</v>
      </c>
      <c r="W18" s="155">
        <v>509</v>
      </c>
      <c r="X18" s="156">
        <f t="shared" si="1"/>
        <v>48</v>
      </c>
      <c r="Y18" s="154">
        <v>37</v>
      </c>
      <c r="AC18" s="156" t="s">
        <v>53</v>
      </c>
      <c r="AD18" s="156">
        <v>509</v>
      </c>
      <c r="AE18" s="156">
        <v>30</v>
      </c>
      <c r="AF18" s="156">
        <v>27</v>
      </c>
      <c r="AG18" s="129"/>
      <c r="AH18" s="129"/>
      <c r="AJ18" s="129"/>
    </row>
    <row r="19" spans="1:36" ht="16.5" customHeight="1">
      <c r="A19" s="153" t="s">
        <v>53</v>
      </c>
      <c r="B19" s="74">
        <v>5</v>
      </c>
      <c r="C19" s="23">
        <v>2</v>
      </c>
      <c r="D19" s="74">
        <v>11</v>
      </c>
      <c r="E19" s="74">
        <v>18</v>
      </c>
      <c r="F19" s="74">
        <v>0</v>
      </c>
      <c r="G19" s="40">
        <v>6</v>
      </c>
      <c r="H19" s="40">
        <v>2</v>
      </c>
      <c r="I19" s="40">
        <v>22</v>
      </c>
      <c r="J19" s="40">
        <v>7</v>
      </c>
      <c r="K19" s="40">
        <v>0</v>
      </c>
      <c r="L19" s="152"/>
      <c r="M19" s="152"/>
      <c r="N19" s="152"/>
      <c r="O19" s="152"/>
      <c r="P19" s="152"/>
      <c r="Q19" s="152"/>
      <c r="R19" s="152"/>
      <c r="S19" s="159">
        <f t="shared" si="2"/>
        <v>37</v>
      </c>
      <c r="T19" s="129"/>
      <c r="V19" s="154" t="s">
        <v>51</v>
      </c>
      <c r="W19" s="155">
        <v>503</v>
      </c>
      <c r="X19" s="156">
        <f t="shared" si="1"/>
        <v>36</v>
      </c>
      <c r="Y19" s="158">
        <v>39</v>
      </c>
      <c r="AC19" s="156" t="s">
        <v>54</v>
      </c>
      <c r="AD19" s="156">
        <v>516</v>
      </c>
      <c r="AE19" s="156">
        <v>30</v>
      </c>
      <c r="AF19" s="156">
        <v>27</v>
      </c>
      <c r="AG19" s="129"/>
      <c r="AH19" s="129"/>
      <c r="AJ19" s="129"/>
    </row>
    <row r="20" spans="1:36" ht="16.5" customHeight="1">
      <c r="A20" s="153" t="s">
        <v>51</v>
      </c>
      <c r="B20" s="74">
        <v>5</v>
      </c>
      <c r="C20" s="23">
        <v>2</v>
      </c>
      <c r="D20" s="74">
        <v>11</v>
      </c>
      <c r="E20" s="74">
        <v>18</v>
      </c>
      <c r="F20" s="74">
        <v>0</v>
      </c>
      <c r="G20" s="40">
        <v>4</v>
      </c>
      <c r="H20" s="40">
        <v>3</v>
      </c>
      <c r="I20" s="40">
        <v>22</v>
      </c>
      <c r="J20" s="40">
        <v>10</v>
      </c>
      <c r="K20" s="40">
        <v>0</v>
      </c>
      <c r="L20" s="152"/>
      <c r="M20" s="152"/>
      <c r="N20" s="152"/>
      <c r="O20" s="152"/>
      <c r="P20" s="152"/>
      <c r="Q20" s="152"/>
      <c r="R20" s="152"/>
      <c r="S20" s="129">
        <f t="shared" si="2"/>
        <v>39</v>
      </c>
      <c r="T20" s="129"/>
      <c r="V20" s="154" t="s">
        <v>54</v>
      </c>
      <c r="W20" s="155">
        <v>516</v>
      </c>
      <c r="X20" s="156">
        <f t="shared" si="1"/>
        <v>36</v>
      </c>
      <c r="Y20" s="154">
        <v>38</v>
      </c>
      <c r="AC20" s="156" t="s">
        <v>50</v>
      </c>
      <c r="AD20" s="156">
        <v>505</v>
      </c>
      <c r="AE20" s="156">
        <v>40</v>
      </c>
      <c r="AF20" s="156">
        <v>40</v>
      </c>
      <c r="AG20" s="129"/>
      <c r="AH20" s="129"/>
      <c r="AJ20" s="129"/>
    </row>
    <row r="21" spans="1:36" ht="16.5" customHeight="1">
      <c r="A21" s="153" t="s">
        <v>54</v>
      </c>
      <c r="B21" s="74">
        <v>5</v>
      </c>
      <c r="C21" s="23">
        <v>2</v>
      </c>
      <c r="D21" s="74">
        <v>11</v>
      </c>
      <c r="E21" s="74">
        <v>18</v>
      </c>
      <c r="F21" s="74">
        <v>0</v>
      </c>
      <c r="G21" s="40">
        <v>9</v>
      </c>
      <c r="H21" s="40">
        <v>2</v>
      </c>
      <c r="I21" s="40">
        <v>20</v>
      </c>
      <c r="J21" s="40">
        <v>7</v>
      </c>
      <c r="K21" s="40">
        <v>0</v>
      </c>
      <c r="L21" s="152"/>
      <c r="M21" s="152"/>
      <c r="N21" s="152"/>
      <c r="O21" s="152"/>
      <c r="P21" s="152"/>
      <c r="Q21" s="152"/>
      <c r="R21" s="152"/>
      <c r="S21" s="129">
        <f t="shared" si="2"/>
        <v>38</v>
      </c>
      <c r="T21" s="129"/>
      <c r="V21" s="154" t="s">
        <v>52</v>
      </c>
      <c r="W21" s="155">
        <v>504</v>
      </c>
      <c r="X21" s="156">
        <f t="shared" si="1"/>
        <v>36</v>
      </c>
      <c r="Y21" s="158">
        <v>47</v>
      </c>
      <c r="AC21" s="156" t="s">
        <v>47</v>
      </c>
      <c r="AD21" s="156">
        <v>14</v>
      </c>
      <c r="AE21" s="156">
        <v>40</v>
      </c>
      <c r="AF21" s="156">
        <v>36</v>
      </c>
      <c r="AG21" s="129"/>
      <c r="AH21" s="129"/>
      <c r="AJ21" s="129"/>
    </row>
    <row r="22" spans="1:36" ht="16.5" customHeight="1">
      <c r="A22" s="153" t="s">
        <v>50</v>
      </c>
      <c r="B22" s="74">
        <v>7</v>
      </c>
      <c r="C22" s="23">
        <v>3</v>
      </c>
      <c r="D22" s="74">
        <v>14</v>
      </c>
      <c r="E22" s="74">
        <v>24</v>
      </c>
      <c r="F22" s="74">
        <v>0</v>
      </c>
      <c r="G22" s="40">
        <v>6</v>
      </c>
      <c r="H22" s="40">
        <v>3</v>
      </c>
      <c r="I22" s="40">
        <v>28</v>
      </c>
      <c r="J22" s="40">
        <v>7</v>
      </c>
      <c r="K22" s="40">
        <v>0</v>
      </c>
      <c r="L22" s="152"/>
      <c r="M22" s="152"/>
      <c r="N22" s="152"/>
      <c r="O22" s="152"/>
      <c r="P22" s="152"/>
      <c r="Q22" s="152"/>
      <c r="R22" s="152"/>
      <c r="S22" s="129">
        <f>G22+H22+I22+J22</f>
        <v>44</v>
      </c>
      <c r="T22" s="129"/>
      <c r="V22" s="154" t="s">
        <v>45</v>
      </c>
      <c r="W22" s="155">
        <v>672</v>
      </c>
      <c r="X22" s="156">
        <v>60</v>
      </c>
      <c r="Y22" s="158">
        <v>59</v>
      </c>
      <c r="AG22" s="129"/>
      <c r="AH22" s="129"/>
      <c r="AJ22" s="129"/>
    </row>
    <row r="23" spans="1:36" ht="16.5" customHeight="1">
      <c r="A23" s="153" t="s">
        <v>55</v>
      </c>
      <c r="B23" s="74">
        <v>7</v>
      </c>
      <c r="C23" s="23">
        <v>3</v>
      </c>
      <c r="D23" s="74">
        <v>14</v>
      </c>
      <c r="E23" s="74">
        <v>24</v>
      </c>
      <c r="F23" s="74">
        <v>0</v>
      </c>
      <c r="G23" s="40">
        <v>7</v>
      </c>
      <c r="H23" s="40">
        <v>1</v>
      </c>
      <c r="I23" s="40">
        <v>27</v>
      </c>
      <c r="J23" s="40">
        <v>6</v>
      </c>
      <c r="K23" s="40">
        <v>0</v>
      </c>
      <c r="L23" s="152"/>
      <c r="M23" s="152"/>
      <c r="N23" s="152"/>
      <c r="O23" s="152"/>
      <c r="P23" s="152"/>
      <c r="Q23" s="152"/>
      <c r="R23" s="152"/>
      <c r="S23" s="129">
        <f>G23+H23+I23+J23+K23</f>
        <v>41</v>
      </c>
      <c r="T23" s="129"/>
      <c r="V23" s="154" t="s">
        <v>46</v>
      </c>
      <c r="W23" s="155">
        <v>862</v>
      </c>
      <c r="X23" s="156">
        <v>60</v>
      </c>
      <c r="Y23" s="154">
        <v>45</v>
      </c>
      <c r="AG23" s="129"/>
      <c r="AH23" s="129"/>
      <c r="AJ23" s="129"/>
    </row>
    <row r="24" spans="1:36" ht="16.5" customHeight="1">
      <c r="A24" s="153" t="s">
        <v>47</v>
      </c>
      <c r="B24" s="74">
        <v>7</v>
      </c>
      <c r="C24" s="23">
        <v>3</v>
      </c>
      <c r="D24" s="74">
        <v>14</v>
      </c>
      <c r="E24" s="74">
        <v>24</v>
      </c>
      <c r="F24" s="74">
        <v>0</v>
      </c>
      <c r="G24" s="40">
        <v>13</v>
      </c>
      <c r="H24" s="40">
        <v>2</v>
      </c>
      <c r="I24" s="40">
        <v>27</v>
      </c>
      <c r="J24" s="40">
        <v>3</v>
      </c>
      <c r="K24" s="40">
        <v>1</v>
      </c>
      <c r="L24" s="152"/>
      <c r="M24" s="152"/>
      <c r="N24" s="152"/>
      <c r="O24" s="152"/>
      <c r="P24" s="152"/>
      <c r="Q24" s="152"/>
      <c r="R24" s="152"/>
      <c r="S24" s="129">
        <f>SUM(G24:K24)</f>
        <v>46</v>
      </c>
      <c r="T24" s="129"/>
      <c r="V24" s="154" t="s">
        <v>55</v>
      </c>
      <c r="W24" s="155">
        <v>506</v>
      </c>
      <c r="X24" s="156">
        <f>SUM(B24:E24)</f>
        <v>48</v>
      </c>
      <c r="Y24" s="154">
        <v>41</v>
      </c>
      <c r="AG24" s="129"/>
      <c r="AH24" s="129"/>
      <c r="AJ24" s="129"/>
    </row>
    <row r="25" spans="1:36" ht="16.5" customHeight="1">
      <c r="A25" s="160" t="s">
        <v>44</v>
      </c>
      <c r="B25" s="74">
        <f>SUM(B5:B24)</f>
        <v>193</v>
      </c>
      <c r="C25" s="74">
        <f t="shared" ref="C25:K25" si="3">SUM(C5:C24)</f>
        <v>89</v>
      </c>
      <c r="D25" s="74">
        <f t="shared" si="3"/>
        <v>367</v>
      </c>
      <c r="E25" s="74">
        <f t="shared" si="3"/>
        <v>649</v>
      </c>
      <c r="F25" s="74">
        <f t="shared" si="3"/>
        <v>0</v>
      </c>
      <c r="G25" s="74">
        <f t="shared" si="3"/>
        <v>219</v>
      </c>
      <c r="H25" s="74">
        <f t="shared" si="3"/>
        <v>75</v>
      </c>
      <c r="I25" s="74">
        <f t="shared" si="3"/>
        <v>729</v>
      </c>
      <c r="J25" s="74">
        <f t="shared" si="3"/>
        <v>231</v>
      </c>
      <c r="K25" s="74">
        <f t="shared" si="3"/>
        <v>6</v>
      </c>
      <c r="L25" s="150" t="e">
        <f>I26+#REF!</f>
        <v>#REF!</v>
      </c>
      <c r="M25" s="150"/>
      <c r="N25" s="150"/>
      <c r="O25" s="150"/>
      <c r="P25" s="150"/>
      <c r="Q25" s="150"/>
      <c r="R25" s="150"/>
      <c r="S25" s="129" t="e">
        <f>S26+#REF!</f>
        <v>#REF!</v>
      </c>
      <c r="T25" s="129" t="e">
        <f>I26+#REF!</f>
        <v>#REF!</v>
      </c>
      <c r="U25" s="129" t="e">
        <f>D26+#REF!</f>
        <v>#REF!</v>
      </c>
      <c r="V25" s="161" t="s">
        <v>56</v>
      </c>
      <c r="W25" s="162"/>
      <c r="X25" s="163">
        <f t="shared" ref="X25:Y25" si="4">SUM(X5:X24)</f>
        <v>1322</v>
      </c>
      <c r="Y25" s="163">
        <f t="shared" si="4"/>
        <v>1259</v>
      </c>
      <c r="AG25" s="129"/>
      <c r="AH25" s="129"/>
      <c r="AJ25" s="129"/>
    </row>
    <row r="26" spans="1:36" ht="16.5" customHeight="1">
      <c r="A26" s="164"/>
      <c r="B26" s="74"/>
      <c r="C26" s="74"/>
      <c r="D26" s="23"/>
      <c r="E26" s="74"/>
      <c r="F26" s="74">
        <f>SUM(B25:F25)</f>
        <v>1298</v>
      </c>
      <c r="G26" s="74"/>
      <c r="H26" s="74"/>
      <c r="I26" s="74"/>
      <c r="J26" s="74"/>
      <c r="K26" s="74">
        <f>SUM(G25:K25)</f>
        <v>1260</v>
      </c>
      <c r="L26" s="150" t="e">
        <f>D26+#REF!</f>
        <v>#REF!</v>
      </c>
      <c r="M26" s="150"/>
      <c r="N26" s="150"/>
      <c r="O26" s="150"/>
      <c r="P26" s="150"/>
      <c r="Q26" s="150"/>
      <c r="R26" s="150"/>
      <c r="S26" s="129">
        <f>SUM(S15:S24)</f>
        <v>427</v>
      </c>
      <c r="T26" s="129"/>
      <c r="U26" s="165">
        <f>SUM(T26)</f>
        <v>0</v>
      </c>
      <c r="W26" s="166"/>
      <c r="X26" s="167"/>
      <c r="Y26" s="167"/>
      <c r="AG26" s="129"/>
      <c r="AH26" s="129"/>
      <c r="AJ26" s="129"/>
    </row>
    <row r="27" spans="1:36" ht="16.5" customHeight="1">
      <c r="A27" s="168"/>
      <c r="B27" s="114"/>
      <c r="C27" s="114"/>
      <c r="D27" s="70"/>
      <c r="E27" s="114"/>
      <c r="F27" s="114"/>
      <c r="G27" s="114"/>
      <c r="H27" s="114"/>
      <c r="I27" s="114"/>
      <c r="J27" s="114"/>
      <c r="K27" s="114"/>
      <c r="L27" s="150"/>
      <c r="M27" s="150"/>
      <c r="N27" s="150"/>
      <c r="O27" s="150"/>
      <c r="P27" s="150"/>
      <c r="Q27" s="150"/>
      <c r="R27" s="150"/>
      <c r="S27" s="129" t="e">
        <f>SUM(#REF!+E26)</f>
        <v>#REF!</v>
      </c>
      <c r="T27" s="129"/>
      <c r="W27" s="166"/>
      <c r="X27" s="167"/>
      <c r="Y27" s="167"/>
      <c r="AG27" s="129"/>
      <c r="AH27" s="129"/>
      <c r="AJ27" s="129"/>
    </row>
    <row r="28" spans="1:36" ht="16.5" customHeight="1">
      <c r="A28" s="146" t="s">
        <v>57</v>
      </c>
      <c r="B28" s="23"/>
      <c r="C28" s="23"/>
      <c r="D28" s="23"/>
      <c r="E28" s="23"/>
      <c r="F28" s="23"/>
      <c r="G28" s="74"/>
      <c r="H28" s="74"/>
      <c r="I28" s="74"/>
      <c r="J28" s="74"/>
      <c r="K28" s="74"/>
      <c r="L28" s="150"/>
      <c r="M28" s="150"/>
      <c r="N28" s="150"/>
      <c r="O28" s="150"/>
      <c r="P28" s="150"/>
      <c r="Q28" s="150"/>
      <c r="R28" s="150"/>
      <c r="T28" s="129"/>
      <c r="V28" s="151" t="s">
        <v>58</v>
      </c>
      <c r="W28" s="134"/>
      <c r="X28" s="134"/>
      <c r="Y28" s="135"/>
      <c r="AG28" s="129"/>
      <c r="AH28" s="129"/>
      <c r="AJ28" s="129"/>
    </row>
    <row r="29" spans="1:36" ht="16.5" customHeight="1">
      <c r="A29" s="149" t="s">
        <v>27</v>
      </c>
      <c r="B29" s="23">
        <v>9</v>
      </c>
      <c r="C29" s="23">
        <v>4</v>
      </c>
      <c r="D29" s="23">
        <v>17</v>
      </c>
      <c r="E29" s="23">
        <v>30</v>
      </c>
      <c r="F29" s="74">
        <v>0</v>
      </c>
      <c r="G29" s="23">
        <v>18</v>
      </c>
      <c r="H29" s="23">
        <v>4</v>
      </c>
      <c r="I29" s="23">
        <v>32</v>
      </c>
      <c r="J29" s="23">
        <v>5</v>
      </c>
      <c r="K29" s="23">
        <v>5</v>
      </c>
      <c r="L29" s="147"/>
      <c r="M29" s="147"/>
      <c r="N29" s="147"/>
      <c r="O29" s="147"/>
      <c r="P29" s="147"/>
      <c r="Q29" s="147"/>
      <c r="R29" s="147"/>
      <c r="S29" s="129">
        <f t="shared" ref="S29:S38" si="5">G29+H29+I29+J29+K29</f>
        <v>64</v>
      </c>
      <c r="T29" s="129"/>
      <c r="U29" s="129"/>
      <c r="V29" s="130" t="s">
        <v>27</v>
      </c>
      <c r="W29" s="131">
        <v>401</v>
      </c>
      <c r="X29" s="130">
        <v>60</v>
      </c>
      <c r="Y29" s="130">
        <v>64</v>
      </c>
      <c r="AG29" s="129"/>
      <c r="AH29" s="129"/>
      <c r="AJ29" s="129"/>
    </row>
    <row r="30" spans="1:36" ht="16.5" customHeight="1">
      <c r="A30" s="149" t="s">
        <v>30</v>
      </c>
      <c r="B30" s="23">
        <v>18</v>
      </c>
      <c r="C30" s="23">
        <v>8</v>
      </c>
      <c r="D30" s="23">
        <v>34</v>
      </c>
      <c r="E30" s="23">
        <v>60</v>
      </c>
      <c r="F30" s="74">
        <v>0</v>
      </c>
      <c r="G30" s="23">
        <v>24</v>
      </c>
      <c r="H30" s="23">
        <v>7</v>
      </c>
      <c r="I30" s="23">
        <v>66</v>
      </c>
      <c r="J30" s="23">
        <v>19</v>
      </c>
      <c r="K30" s="23">
        <v>3</v>
      </c>
      <c r="L30" s="147"/>
      <c r="M30" s="147"/>
      <c r="N30" s="147"/>
      <c r="O30" s="147"/>
      <c r="P30" s="147"/>
      <c r="Q30" s="147"/>
      <c r="R30" s="147"/>
      <c r="S30" s="129">
        <f t="shared" si="5"/>
        <v>119</v>
      </c>
      <c r="T30" s="129"/>
      <c r="V30" s="130" t="s">
        <v>30</v>
      </c>
      <c r="W30" s="131">
        <v>402</v>
      </c>
      <c r="X30" s="130">
        <v>120</v>
      </c>
      <c r="Y30" s="130">
        <v>119</v>
      </c>
      <c r="AG30" s="129"/>
      <c r="AH30" s="129"/>
      <c r="AJ30" s="129"/>
    </row>
    <row r="31" spans="1:36" ht="16.5" customHeight="1">
      <c r="A31" s="149" t="s">
        <v>33</v>
      </c>
      <c r="B31" s="23">
        <v>18</v>
      </c>
      <c r="C31" s="23">
        <v>8</v>
      </c>
      <c r="D31" s="23">
        <v>34</v>
      </c>
      <c r="E31" s="23">
        <v>60</v>
      </c>
      <c r="F31" s="74">
        <v>0</v>
      </c>
      <c r="G31" s="23">
        <v>24</v>
      </c>
      <c r="H31" s="23">
        <v>4</v>
      </c>
      <c r="I31" s="23">
        <v>72</v>
      </c>
      <c r="J31" s="23">
        <v>16</v>
      </c>
      <c r="K31" s="23">
        <v>0</v>
      </c>
      <c r="L31" s="147"/>
      <c r="M31" s="147"/>
      <c r="N31" s="147"/>
      <c r="O31" s="147"/>
      <c r="P31" s="147"/>
      <c r="Q31" s="147"/>
      <c r="R31" s="147"/>
      <c r="S31" s="129">
        <f t="shared" si="5"/>
        <v>116</v>
      </c>
      <c r="T31" s="129"/>
      <c r="V31" s="130" t="s">
        <v>33</v>
      </c>
      <c r="W31" s="131">
        <v>405</v>
      </c>
      <c r="X31" s="130">
        <v>120</v>
      </c>
      <c r="Y31" s="130">
        <v>116</v>
      </c>
      <c r="AG31" s="129"/>
      <c r="AH31" s="129"/>
      <c r="AJ31" s="129"/>
    </row>
    <row r="32" spans="1:36" ht="16.5" customHeight="1">
      <c r="A32" s="149" t="s">
        <v>34</v>
      </c>
      <c r="B32" s="23">
        <v>9</v>
      </c>
      <c r="C32" s="23">
        <v>4</v>
      </c>
      <c r="D32" s="23">
        <v>17</v>
      </c>
      <c r="E32" s="23">
        <v>30</v>
      </c>
      <c r="F32" s="74">
        <v>0</v>
      </c>
      <c r="G32" s="23">
        <v>9</v>
      </c>
      <c r="H32" s="23">
        <v>13</v>
      </c>
      <c r="I32" s="23">
        <v>25</v>
      </c>
      <c r="J32" s="23">
        <v>9</v>
      </c>
      <c r="K32" s="23">
        <v>9</v>
      </c>
      <c r="L32" s="147"/>
      <c r="M32" s="147"/>
      <c r="N32" s="147"/>
      <c r="O32" s="147"/>
      <c r="P32" s="147"/>
      <c r="Q32" s="147"/>
      <c r="R32" s="147"/>
      <c r="S32" s="129">
        <f t="shared" si="5"/>
        <v>65</v>
      </c>
      <c r="T32" s="129"/>
      <c r="V32" s="130" t="s">
        <v>34</v>
      </c>
      <c r="W32" s="131">
        <v>111</v>
      </c>
      <c r="X32" s="130">
        <v>60</v>
      </c>
      <c r="Y32" s="130">
        <v>65</v>
      </c>
      <c r="AG32" s="129"/>
      <c r="AH32" s="129"/>
      <c r="AJ32" s="129"/>
    </row>
    <row r="33" spans="1:36" ht="16.5" customHeight="1">
      <c r="A33" s="149" t="s">
        <v>35</v>
      </c>
      <c r="B33" s="23">
        <v>8</v>
      </c>
      <c r="C33" s="23">
        <v>3</v>
      </c>
      <c r="D33" s="23">
        <v>14</v>
      </c>
      <c r="E33" s="23">
        <v>25</v>
      </c>
      <c r="F33" s="74">
        <v>0</v>
      </c>
      <c r="G33" s="23">
        <v>8</v>
      </c>
      <c r="H33" s="23">
        <v>5</v>
      </c>
      <c r="I33" s="23">
        <v>16</v>
      </c>
      <c r="J33" s="23">
        <v>12</v>
      </c>
      <c r="K33" s="23">
        <v>0</v>
      </c>
      <c r="L33" s="147"/>
      <c r="M33" s="147"/>
      <c r="N33" s="147"/>
      <c r="O33" s="147"/>
      <c r="P33" s="147"/>
      <c r="Q33" s="147"/>
      <c r="R33" s="147"/>
      <c r="S33" s="129">
        <f t="shared" si="5"/>
        <v>41</v>
      </c>
      <c r="T33" s="129"/>
      <c r="V33" s="130" t="s">
        <v>35</v>
      </c>
      <c r="W33" s="131">
        <v>390</v>
      </c>
      <c r="X33" s="130">
        <v>50</v>
      </c>
      <c r="Y33" s="130">
        <v>41</v>
      </c>
      <c r="AG33" s="129"/>
      <c r="AH33" s="129"/>
      <c r="AJ33" s="129"/>
    </row>
    <row r="34" spans="1:36" ht="16.5" customHeight="1">
      <c r="A34" s="149" t="s">
        <v>36</v>
      </c>
      <c r="B34" s="23">
        <v>9</v>
      </c>
      <c r="C34" s="23">
        <v>4</v>
      </c>
      <c r="D34" s="23">
        <v>17</v>
      </c>
      <c r="E34" s="23">
        <v>30</v>
      </c>
      <c r="F34" s="74">
        <v>0</v>
      </c>
      <c r="G34" s="23">
        <v>8</v>
      </c>
      <c r="H34" s="23">
        <v>6</v>
      </c>
      <c r="I34" s="23">
        <v>40</v>
      </c>
      <c r="J34" s="23">
        <v>4</v>
      </c>
      <c r="K34" s="23">
        <v>0</v>
      </c>
      <c r="L34" s="147"/>
      <c r="M34" s="147"/>
      <c r="N34" s="147"/>
      <c r="O34" s="147"/>
      <c r="P34" s="147"/>
      <c r="Q34" s="147"/>
      <c r="R34" s="147"/>
      <c r="S34" s="129">
        <f t="shared" si="5"/>
        <v>58</v>
      </c>
      <c r="T34" s="129"/>
      <c r="V34" s="130" t="s">
        <v>36</v>
      </c>
      <c r="W34" s="131">
        <v>441</v>
      </c>
      <c r="X34" s="130">
        <v>60</v>
      </c>
      <c r="Y34" s="130">
        <v>58</v>
      </c>
      <c r="AG34" s="129"/>
      <c r="AH34" s="129"/>
      <c r="AJ34" s="129"/>
    </row>
    <row r="35" spans="1:36" ht="16.5" customHeight="1">
      <c r="A35" s="149" t="s">
        <v>37</v>
      </c>
      <c r="B35" s="23">
        <v>9</v>
      </c>
      <c r="C35" s="23">
        <v>4</v>
      </c>
      <c r="D35" s="23">
        <v>17</v>
      </c>
      <c r="E35" s="23">
        <v>30</v>
      </c>
      <c r="F35" s="74">
        <v>0</v>
      </c>
      <c r="G35" s="23">
        <v>8</v>
      </c>
      <c r="H35" s="23">
        <v>2</v>
      </c>
      <c r="I35" s="23">
        <v>32</v>
      </c>
      <c r="J35" s="23">
        <v>9</v>
      </c>
      <c r="K35" s="23">
        <v>0</v>
      </c>
      <c r="L35" s="147"/>
      <c r="M35" s="147"/>
      <c r="N35" s="147"/>
      <c r="O35" s="147"/>
      <c r="P35" s="147"/>
      <c r="Q35" s="147"/>
      <c r="R35" s="147"/>
      <c r="S35" s="129">
        <f t="shared" si="5"/>
        <v>51</v>
      </c>
      <c r="T35" s="129"/>
      <c r="V35" s="130" t="s">
        <v>37</v>
      </c>
      <c r="W35" s="131">
        <v>445</v>
      </c>
      <c r="X35" s="130">
        <v>60</v>
      </c>
      <c r="Y35" s="130">
        <v>51</v>
      </c>
      <c r="AG35" s="129"/>
      <c r="AH35" s="129"/>
      <c r="AJ35" s="129"/>
    </row>
    <row r="36" spans="1:36" ht="16.5" customHeight="1">
      <c r="A36" s="149" t="s">
        <v>38</v>
      </c>
      <c r="B36" s="23">
        <v>24</v>
      </c>
      <c r="C36" s="23">
        <v>14</v>
      </c>
      <c r="D36" s="23">
        <v>42</v>
      </c>
      <c r="E36" s="23">
        <v>80</v>
      </c>
      <c r="F36" s="74">
        <v>0</v>
      </c>
      <c r="G36" s="23">
        <v>20</v>
      </c>
      <c r="H36" s="23">
        <v>10</v>
      </c>
      <c r="I36" s="23">
        <v>85</v>
      </c>
      <c r="J36" s="23">
        <v>37</v>
      </c>
      <c r="K36" s="23">
        <v>0</v>
      </c>
      <c r="L36" s="147"/>
      <c r="M36" s="147"/>
      <c r="N36" s="147"/>
      <c r="O36" s="147"/>
      <c r="P36" s="147"/>
      <c r="Q36" s="147"/>
      <c r="R36" s="147"/>
      <c r="S36" s="129">
        <f t="shared" si="5"/>
        <v>152</v>
      </c>
      <c r="T36" s="129"/>
      <c r="V36" s="130" t="s">
        <v>38</v>
      </c>
      <c r="W36" s="131">
        <v>467</v>
      </c>
      <c r="X36" s="130">
        <v>160</v>
      </c>
      <c r="Y36" s="130">
        <v>152</v>
      </c>
      <c r="AG36" s="129"/>
      <c r="AH36" s="129"/>
      <c r="AJ36" s="129"/>
    </row>
    <row r="37" spans="1:36" ht="16.5" customHeight="1">
      <c r="A37" s="149" t="s">
        <v>39</v>
      </c>
      <c r="B37" s="23">
        <v>12</v>
      </c>
      <c r="C37" s="23">
        <v>7</v>
      </c>
      <c r="D37" s="23">
        <v>21</v>
      </c>
      <c r="E37" s="23">
        <v>40</v>
      </c>
      <c r="F37" s="74">
        <v>0</v>
      </c>
      <c r="G37" s="23">
        <v>8</v>
      </c>
      <c r="H37" s="23">
        <v>6</v>
      </c>
      <c r="I37" s="23">
        <v>42</v>
      </c>
      <c r="J37" s="23">
        <v>17</v>
      </c>
      <c r="K37" s="23">
        <v>0</v>
      </c>
      <c r="L37" s="147"/>
      <c r="M37" s="147"/>
      <c r="N37" s="147"/>
      <c r="O37" s="147"/>
      <c r="P37" s="147"/>
      <c r="Q37" s="147"/>
      <c r="R37" s="147"/>
      <c r="S37" s="129">
        <f t="shared" si="5"/>
        <v>73</v>
      </c>
      <c r="T37" s="129"/>
      <c r="V37" s="130" t="s">
        <v>39</v>
      </c>
      <c r="W37" s="131">
        <v>474</v>
      </c>
      <c r="X37" s="130">
        <v>80</v>
      </c>
      <c r="Y37" s="130">
        <v>73</v>
      </c>
      <c r="AG37" s="129"/>
      <c r="AH37" s="129"/>
      <c r="AJ37" s="129"/>
    </row>
    <row r="38" spans="1:36" ht="16.5" customHeight="1">
      <c r="A38" s="149" t="s">
        <v>40</v>
      </c>
      <c r="B38" s="23">
        <v>9</v>
      </c>
      <c r="C38" s="23">
        <v>4</v>
      </c>
      <c r="D38" s="23">
        <v>17</v>
      </c>
      <c r="E38" s="23">
        <v>30</v>
      </c>
      <c r="F38" s="74">
        <v>0</v>
      </c>
      <c r="G38" s="23">
        <v>10</v>
      </c>
      <c r="H38" s="23">
        <v>4</v>
      </c>
      <c r="I38" s="23">
        <v>33</v>
      </c>
      <c r="J38" s="23">
        <v>7</v>
      </c>
      <c r="K38" s="23">
        <v>0</v>
      </c>
      <c r="L38" s="147"/>
      <c r="M38" s="147"/>
      <c r="N38" s="147"/>
      <c r="O38" s="147"/>
      <c r="P38" s="147"/>
      <c r="Q38" s="147"/>
      <c r="R38" s="147"/>
      <c r="S38" s="129">
        <f t="shared" si="5"/>
        <v>54</v>
      </c>
      <c r="T38" s="129"/>
      <c r="V38" s="130" t="s">
        <v>40</v>
      </c>
      <c r="W38" s="131">
        <v>468</v>
      </c>
      <c r="X38" s="130">
        <v>60</v>
      </c>
      <c r="Y38" s="130">
        <v>54</v>
      </c>
      <c r="AG38" s="129"/>
      <c r="AH38" s="129"/>
      <c r="AJ38" s="129"/>
    </row>
    <row r="39" spans="1:36" ht="16.5" customHeight="1">
      <c r="A39" s="152" t="s">
        <v>45</v>
      </c>
      <c r="B39" s="114">
        <v>9</v>
      </c>
      <c r="C39" s="23">
        <v>4</v>
      </c>
      <c r="D39" s="74">
        <v>17</v>
      </c>
      <c r="E39" s="74">
        <v>30</v>
      </c>
      <c r="F39" s="74">
        <v>0</v>
      </c>
      <c r="G39" s="23">
        <v>9</v>
      </c>
      <c r="H39" s="40">
        <v>2</v>
      </c>
      <c r="I39" s="40">
        <v>30</v>
      </c>
      <c r="J39" s="42">
        <v>19</v>
      </c>
      <c r="K39" s="23">
        <v>0</v>
      </c>
      <c r="L39" s="147"/>
      <c r="M39" s="147"/>
      <c r="N39" s="147"/>
      <c r="O39" s="147"/>
      <c r="P39" s="147"/>
      <c r="Q39" s="147"/>
      <c r="R39" s="147"/>
      <c r="S39" s="129">
        <f t="shared" ref="S39:S48" si="6">SUM(G39:K39)</f>
        <v>60</v>
      </c>
      <c r="T39" s="129"/>
      <c r="V39" s="154" t="s">
        <v>47</v>
      </c>
      <c r="W39" s="155">
        <v>14</v>
      </c>
      <c r="X39" s="156">
        <f t="shared" ref="X39:X45" si="7">SUM(B39:E39)</f>
        <v>60</v>
      </c>
      <c r="Y39" s="158">
        <v>43</v>
      </c>
      <c r="AG39" s="129"/>
      <c r="AH39" s="129"/>
      <c r="AJ39" s="129"/>
    </row>
    <row r="40" spans="1:36" ht="16.5" customHeight="1">
      <c r="A40" s="153" t="s">
        <v>46</v>
      </c>
      <c r="B40" s="74">
        <v>9</v>
      </c>
      <c r="C40" s="23">
        <v>4</v>
      </c>
      <c r="D40" s="74">
        <v>17</v>
      </c>
      <c r="E40" s="74">
        <v>30</v>
      </c>
      <c r="F40" s="74">
        <v>0</v>
      </c>
      <c r="G40" s="23">
        <v>1</v>
      </c>
      <c r="H40" s="40">
        <v>1</v>
      </c>
      <c r="I40" s="40">
        <v>26</v>
      </c>
      <c r="J40" s="42">
        <v>16</v>
      </c>
      <c r="K40" s="23">
        <v>0</v>
      </c>
      <c r="L40" s="147"/>
      <c r="M40" s="129"/>
      <c r="N40" s="147"/>
      <c r="O40" s="147"/>
      <c r="P40" s="147"/>
      <c r="Q40" s="147"/>
      <c r="R40" s="147"/>
      <c r="S40" s="129">
        <f t="shared" si="6"/>
        <v>44</v>
      </c>
      <c r="T40" s="129"/>
      <c r="V40" s="157" t="s">
        <v>48</v>
      </c>
      <c r="W40" s="155">
        <v>408</v>
      </c>
      <c r="X40" s="156">
        <f t="shared" si="7"/>
        <v>60</v>
      </c>
      <c r="Y40" s="158">
        <v>44</v>
      </c>
      <c r="AG40" s="129"/>
      <c r="AH40" s="129"/>
      <c r="AJ40" s="129"/>
    </row>
    <row r="41" spans="1:36" ht="16.5" customHeight="1">
      <c r="A41" s="148" t="s">
        <v>48</v>
      </c>
      <c r="B41" s="74">
        <v>7</v>
      </c>
      <c r="C41" s="23">
        <v>3</v>
      </c>
      <c r="D41" s="74">
        <v>14</v>
      </c>
      <c r="E41" s="74">
        <v>24</v>
      </c>
      <c r="F41" s="74">
        <v>0</v>
      </c>
      <c r="G41" s="23">
        <v>7</v>
      </c>
      <c r="H41" s="40">
        <v>0</v>
      </c>
      <c r="I41" s="40">
        <v>29</v>
      </c>
      <c r="J41" s="42">
        <v>8</v>
      </c>
      <c r="K41" s="23">
        <v>0</v>
      </c>
      <c r="L41" s="147"/>
      <c r="M41" s="64" t="s">
        <v>2</v>
      </c>
      <c r="N41" s="64" t="s">
        <v>22</v>
      </c>
      <c r="O41" s="64" t="s">
        <v>57</v>
      </c>
      <c r="P41" s="64" t="s">
        <v>59</v>
      </c>
      <c r="Q41" s="64" t="s">
        <v>60</v>
      </c>
      <c r="R41" s="64" t="s">
        <v>61</v>
      </c>
      <c r="S41" s="129">
        <f t="shared" si="6"/>
        <v>44</v>
      </c>
      <c r="T41" s="129"/>
      <c r="V41" s="154" t="s">
        <v>50</v>
      </c>
      <c r="W41" s="155">
        <v>505</v>
      </c>
      <c r="X41" s="156">
        <f t="shared" si="7"/>
        <v>48</v>
      </c>
      <c r="Y41" s="158">
        <v>37</v>
      </c>
      <c r="AG41" s="129"/>
      <c r="AH41" s="129"/>
      <c r="AJ41" s="129"/>
    </row>
    <row r="42" spans="1:36" ht="16.5" customHeight="1">
      <c r="A42" s="153" t="s">
        <v>52</v>
      </c>
      <c r="B42" s="74">
        <v>7</v>
      </c>
      <c r="C42" s="23">
        <v>3</v>
      </c>
      <c r="D42" s="74">
        <v>14</v>
      </c>
      <c r="E42" s="74">
        <v>24</v>
      </c>
      <c r="F42" s="74">
        <v>0</v>
      </c>
      <c r="G42" s="23">
        <v>2</v>
      </c>
      <c r="H42" s="40">
        <v>3</v>
      </c>
      <c r="I42" s="40">
        <v>27</v>
      </c>
      <c r="J42" s="42">
        <v>13</v>
      </c>
      <c r="K42" s="23">
        <v>1</v>
      </c>
      <c r="L42" s="147"/>
      <c r="M42" s="64" t="s">
        <v>62</v>
      </c>
      <c r="N42" s="64">
        <v>649</v>
      </c>
      <c r="O42" s="64">
        <v>649</v>
      </c>
      <c r="P42" s="64">
        <v>580</v>
      </c>
      <c r="Q42" s="64">
        <v>580</v>
      </c>
      <c r="R42" s="64">
        <v>570</v>
      </c>
      <c r="S42" s="129">
        <f t="shared" si="6"/>
        <v>46</v>
      </c>
      <c r="T42" s="129"/>
      <c r="V42" s="154" t="s">
        <v>53</v>
      </c>
      <c r="W42" s="155">
        <v>509</v>
      </c>
      <c r="X42" s="156">
        <f t="shared" si="7"/>
        <v>48</v>
      </c>
      <c r="Y42" s="158">
        <v>39</v>
      </c>
      <c r="AG42" s="129"/>
      <c r="AH42" s="129"/>
      <c r="AJ42" s="129"/>
    </row>
    <row r="43" spans="1:36" ht="16.5" customHeight="1">
      <c r="A43" s="153" t="s">
        <v>53</v>
      </c>
      <c r="B43" s="74">
        <v>5</v>
      </c>
      <c r="C43" s="23">
        <v>2</v>
      </c>
      <c r="D43" s="74">
        <v>11</v>
      </c>
      <c r="E43" s="74">
        <v>18</v>
      </c>
      <c r="F43" s="74">
        <v>0</v>
      </c>
      <c r="G43" s="23">
        <v>1</v>
      </c>
      <c r="H43" s="40">
        <v>3</v>
      </c>
      <c r="I43" s="40">
        <v>22</v>
      </c>
      <c r="J43" s="42">
        <v>13</v>
      </c>
      <c r="K43" s="23">
        <v>0</v>
      </c>
      <c r="L43" s="147"/>
      <c r="M43" s="64" t="s">
        <v>63</v>
      </c>
      <c r="N43" s="64">
        <v>1024</v>
      </c>
      <c r="O43" s="64">
        <v>940</v>
      </c>
      <c r="P43" s="64">
        <v>833</v>
      </c>
      <c r="Q43" s="64">
        <v>1114</v>
      </c>
      <c r="R43" s="64">
        <v>1031</v>
      </c>
      <c r="S43" s="129">
        <f t="shared" si="6"/>
        <v>39</v>
      </c>
      <c r="T43" s="129"/>
      <c r="V43" s="154" t="s">
        <v>51</v>
      </c>
      <c r="W43" s="155">
        <v>503</v>
      </c>
      <c r="X43" s="156">
        <f t="shared" si="7"/>
        <v>36</v>
      </c>
      <c r="Y43" s="158">
        <v>28</v>
      </c>
      <c r="AG43" s="129"/>
      <c r="AH43" s="129"/>
      <c r="AJ43" s="129"/>
    </row>
    <row r="44" spans="1:36" ht="16.5" customHeight="1">
      <c r="A44" s="153" t="s">
        <v>51</v>
      </c>
      <c r="B44" s="74">
        <v>5</v>
      </c>
      <c r="C44" s="23">
        <v>2</v>
      </c>
      <c r="D44" s="74">
        <v>11</v>
      </c>
      <c r="E44" s="74">
        <v>18</v>
      </c>
      <c r="F44" s="74">
        <v>0</v>
      </c>
      <c r="G44" s="23">
        <v>2</v>
      </c>
      <c r="H44" s="40">
        <v>1</v>
      </c>
      <c r="I44" s="40">
        <v>17</v>
      </c>
      <c r="J44" s="42">
        <v>8</v>
      </c>
      <c r="K44" s="23">
        <v>0</v>
      </c>
      <c r="L44" s="147"/>
      <c r="M44" s="64" t="s">
        <v>64</v>
      </c>
      <c r="N44" s="65">
        <v>1.58</v>
      </c>
      <c r="O44" s="65">
        <v>1.45</v>
      </c>
      <c r="P44" s="65">
        <v>1.44</v>
      </c>
      <c r="Q44" s="65">
        <v>1.92</v>
      </c>
      <c r="R44" s="65">
        <v>1.81</v>
      </c>
      <c r="S44" s="129">
        <f t="shared" si="6"/>
        <v>28</v>
      </c>
      <c r="T44" s="129"/>
      <c r="V44" s="154" t="s">
        <v>54</v>
      </c>
      <c r="W44" s="155">
        <v>516</v>
      </c>
      <c r="X44" s="156">
        <f t="shared" si="7"/>
        <v>36</v>
      </c>
      <c r="Y44" s="158">
        <v>38</v>
      </c>
      <c r="AG44" s="129"/>
      <c r="AH44" s="129"/>
      <c r="AJ44" s="129"/>
    </row>
    <row r="45" spans="1:36" ht="16.5" customHeight="1">
      <c r="A45" s="153" t="s">
        <v>54</v>
      </c>
      <c r="B45" s="74">
        <v>5</v>
      </c>
      <c r="C45" s="23">
        <v>2</v>
      </c>
      <c r="D45" s="74">
        <v>11</v>
      </c>
      <c r="E45" s="74">
        <v>18</v>
      </c>
      <c r="F45" s="74">
        <v>0</v>
      </c>
      <c r="G45" s="23">
        <v>4</v>
      </c>
      <c r="H45" s="40">
        <v>1</v>
      </c>
      <c r="I45" s="40">
        <v>17</v>
      </c>
      <c r="J45" s="42">
        <v>16</v>
      </c>
      <c r="K45" s="23">
        <v>0</v>
      </c>
      <c r="L45" s="147"/>
      <c r="M45" s="147"/>
      <c r="N45" s="169">
        <f t="shared" ref="N45:R45" si="8">N42/N43</f>
        <v>0.6337890625</v>
      </c>
      <c r="O45" s="169">
        <f t="shared" si="8"/>
        <v>0.69042553191489364</v>
      </c>
      <c r="P45" s="169">
        <f t="shared" si="8"/>
        <v>0.69627851140456187</v>
      </c>
      <c r="Q45" s="169">
        <f t="shared" si="8"/>
        <v>0.52064631956912033</v>
      </c>
      <c r="R45" s="169">
        <f t="shared" si="8"/>
        <v>0.55286129970902032</v>
      </c>
      <c r="S45" s="129">
        <f t="shared" si="6"/>
        <v>38</v>
      </c>
      <c r="T45" s="129"/>
      <c r="V45" s="154" t="s">
        <v>49</v>
      </c>
      <c r="W45" s="155">
        <v>504</v>
      </c>
      <c r="X45" s="156">
        <f t="shared" si="7"/>
        <v>36</v>
      </c>
      <c r="Y45" s="158">
        <v>46</v>
      </c>
      <c r="AG45" s="129"/>
      <c r="AH45" s="129"/>
      <c r="AJ45" s="129"/>
    </row>
    <row r="46" spans="1:36" ht="16.5" customHeight="1">
      <c r="A46" s="153" t="s">
        <v>50</v>
      </c>
      <c r="B46" s="74">
        <v>7</v>
      </c>
      <c r="C46" s="23">
        <v>3</v>
      </c>
      <c r="D46" s="74">
        <v>14</v>
      </c>
      <c r="E46" s="74">
        <v>24</v>
      </c>
      <c r="F46" s="74">
        <v>0</v>
      </c>
      <c r="G46" s="23">
        <v>4</v>
      </c>
      <c r="H46" s="40">
        <v>1</v>
      </c>
      <c r="I46" s="40">
        <v>27</v>
      </c>
      <c r="J46" s="42">
        <v>5</v>
      </c>
      <c r="K46" s="23">
        <v>0</v>
      </c>
      <c r="L46" s="147"/>
      <c r="M46" s="147"/>
      <c r="N46" s="169">
        <f>AVERAGE(N45:R45)</f>
        <v>0.61880014501951919</v>
      </c>
      <c r="O46" s="147"/>
      <c r="P46" s="147"/>
      <c r="Q46" s="147"/>
      <c r="R46" s="147"/>
      <c r="S46" s="129">
        <f t="shared" si="6"/>
        <v>37</v>
      </c>
      <c r="T46" s="129"/>
      <c r="V46" s="154" t="s">
        <v>45</v>
      </c>
      <c r="W46" s="155">
        <v>672</v>
      </c>
      <c r="X46" s="156">
        <v>60</v>
      </c>
      <c r="Y46" s="158">
        <v>60</v>
      </c>
      <c r="AG46" s="129"/>
      <c r="AH46" s="129"/>
      <c r="AJ46" s="129"/>
    </row>
    <row r="47" spans="1:36" ht="16.5" customHeight="1">
      <c r="A47" s="153" t="s">
        <v>55</v>
      </c>
      <c r="B47" s="74">
        <v>7</v>
      </c>
      <c r="C47" s="23">
        <v>3</v>
      </c>
      <c r="D47" s="74">
        <v>14</v>
      </c>
      <c r="E47" s="74">
        <v>24</v>
      </c>
      <c r="F47" s="74">
        <v>0</v>
      </c>
      <c r="G47" s="23">
        <v>4</v>
      </c>
      <c r="H47" s="40">
        <v>3</v>
      </c>
      <c r="I47" s="40">
        <v>17</v>
      </c>
      <c r="J47" s="42">
        <v>6</v>
      </c>
      <c r="K47" s="23">
        <v>0</v>
      </c>
      <c r="L47" s="147"/>
      <c r="M47" s="147"/>
      <c r="N47" s="147"/>
      <c r="O47" s="147"/>
      <c r="P47" s="147"/>
      <c r="Q47" s="147"/>
      <c r="R47" s="147"/>
      <c r="S47" s="129">
        <f t="shared" si="6"/>
        <v>30</v>
      </c>
      <c r="T47" s="129"/>
      <c r="V47" s="154" t="s">
        <v>46</v>
      </c>
      <c r="W47" s="155">
        <v>862</v>
      </c>
      <c r="X47" s="156">
        <v>60</v>
      </c>
      <c r="Y47" s="158">
        <v>44</v>
      </c>
      <c r="AG47" s="129"/>
      <c r="AH47" s="129"/>
      <c r="AJ47" s="129"/>
    </row>
    <row r="48" spans="1:36" ht="16.5" customHeight="1">
      <c r="A48" s="153" t="s">
        <v>47</v>
      </c>
      <c r="B48" s="74">
        <v>7</v>
      </c>
      <c r="C48" s="23">
        <v>3</v>
      </c>
      <c r="D48" s="74">
        <v>14</v>
      </c>
      <c r="E48" s="74">
        <v>24</v>
      </c>
      <c r="F48" s="74">
        <v>0</v>
      </c>
      <c r="G48" s="23">
        <v>16</v>
      </c>
      <c r="H48" s="40">
        <v>2</v>
      </c>
      <c r="I48" s="40">
        <v>20</v>
      </c>
      <c r="J48" s="42">
        <v>5</v>
      </c>
      <c r="K48" s="23">
        <v>0</v>
      </c>
      <c r="L48" s="147"/>
      <c r="M48" s="147"/>
      <c r="N48" s="147"/>
      <c r="O48" s="147"/>
      <c r="P48" s="147"/>
      <c r="Q48" s="147"/>
      <c r="R48" s="147"/>
      <c r="S48" s="129">
        <f t="shared" si="6"/>
        <v>43</v>
      </c>
      <c r="T48" s="129"/>
      <c r="V48" s="154" t="s">
        <v>65</v>
      </c>
      <c r="W48" s="155">
        <v>506</v>
      </c>
      <c r="X48" s="156">
        <f>SUM(B48:E48)</f>
        <v>48</v>
      </c>
      <c r="Y48" s="158">
        <v>30</v>
      </c>
      <c r="AG48" s="129"/>
      <c r="AH48" s="129"/>
      <c r="AJ48" s="129"/>
    </row>
    <row r="49" spans="1:41" ht="16.5" customHeight="1">
      <c r="A49" s="160" t="s">
        <v>44</v>
      </c>
      <c r="B49" s="114">
        <f>SUM(B29:B48)</f>
        <v>193</v>
      </c>
      <c r="C49" s="114">
        <f t="shared" ref="C49:I49" si="9">SUM(C29:C48)</f>
        <v>89</v>
      </c>
      <c r="D49" s="114">
        <f t="shared" si="9"/>
        <v>367</v>
      </c>
      <c r="E49" s="114">
        <f t="shared" si="9"/>
        <v>649</v>
      </c>
      <c r="F49" s="114">
        <f t="shared" si="9"/>
        <v>0</v>
      </c>
      <c r="G49" s="114">
        <f t="shared" si="9"/>
        <v>187</v>
      </c>
      <c r="H49" s="114">
        <f t="shared" si="9"/>
        <v>78</v>
      </c>
      <c r="I49" s="114">
        <f t="shared" si="9"/>
        <v>675</v>
      </c>
      <c r="J49" s="114">
        <f t="shared" ref="J49" si="10">SUM(J29:J48)</f>
        <v>244</v>
      </c>
      <c r="K49" s="114">
        <f t="shared" ref="K49" si="11">SUM(K29:K48)</f>
        <v>18</v>
      </c>
      <c r="L49" s="150" t="e">
        <f>I50+#REF!</f>
        <v>#REF!</v>
      </c>
      <c r="M49" s="150"/>
      <c r="N49" s="150"/>
      <c r="O49" s="150"/>
      <c r="P49" s="150"/>
      <c r="Q49" s="150"/>
      <c r="R49" s="150"/>
      <c r="S49" s="129" t="e">
        <f>E50+#REF!</f>
        <v>#REF!</v>
      </c>
      <c r="T49" s="129"/>
      <c r="V49" s="170"/>
      <c r="W49" s="171"/>
      <c r="X49" s="163"/>
      <c r="Y49" s="163"/>
      <c r="AG49" s="129"/>
      <c r="AH49" s="129"/>
      <c r="AJ49" s="129"/>
    </row>
    <row r="50" spans="1:41" ht="16.5" customHeight="1">
      <c r="A50" s="160"/>
      <c r="B50" s="23"/>
      <c r="C50" s="23"/>
      <c r="D50" s="23"/>
      <c r="E50" s="23"/>
      <c r="F50" s="23">
        <f>SUM(B49:F49)</f>
        <v>1298</v>
      </c>
      <c r="G50" s="74"/>
      <c r="H50" s="74"/>
      <c r="I50" s="74">
        <f>G49+H49+I49</f>
        <v>940</v>
      </c>
      <c r="J50" s="74"/>
      <c r="K50" s="74">
        <f>SUM(G49:K49)</f>
        <v>1202</v>
      </c>
      <c r="L50" s="150" t="e">
        <f>D50+#REF!</f>
        <v>#REF!</v>
      </c>
      <c r="M50" s="150"/>
      <c r="N50" s="150"/>
      <c r="O50" s="150"/>
      <c r="P50" s="150"/>
      <c r="Q50" s="150"/>
      <c r="R50" s="150"/>
      <c r="S50" s="129">
        <f>SUM(S39:S48)</f>
        <v>409</v>
      </c>
      <c r="T50" s="129" t="e">
        <f>I50+#REF!</f>
        <v>#REF!</v>
      </c>
      <c r="U50" s="165" t="e">
        <f>D50+#REF!</f>
        <v>#REF!</v>
      </c>
      <c r="V50" s="170" t="s">
        <v>56</v>
      </c>
      <c r="W50" s="171"/>
      <c r="X50" s="163">
        <f>SUM(X29:X49)</f>
        <v>1322</v>
      </c>
      <c r="Y50" s="163">
        <f>SUM(Y29:Y49)</f>
        <v>1202</v>
      </c>
      <c r="AG50" s="129"/>
      <c r="AH50" s="129"/>
      <c r="AJ50" s="129"/>
    </row>
    <row r="51" spans="1:41" ht="16.5" customHeight="1">
      <c r="A51" s="152"/>
      <c r="B51" s="40"/>
      <c r="C51" s="40"/>
      <c r="D51" s="40"/>
      <c r="E51" s="40"/>
      <c r="F51" s="40"/>
      <c r="G51" s="79"/>
      <c r="H51" s="79"/>
      <c r="I51" s="79"/>
      <c r="J51" s="79"/>
      <c r="K51" s="79"/>
      <c r="L51" s="168"/>
      <c r="M51" s="168"/>
      <c r="N51" s="168"/>
      <c r="O51" s="168"/>
      <c r="P51" s="168"/>
      <c r="Q51" s="168"/>
      <c r="R51" s="168"/>
      <c r="S51" s="172"/>
      <c r="T51" s="172"/>
      <c r="U51" s="172"/>
      <c r="V51" s="163"/>
      <c r="W51" s="163"/>
      <c r="X51" s="163"/>
      <c r="Y51" s="163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</row>
    <row r="52" spans="1:41" ht="16.5" customHeight="1">
      <c r="A52" s="146" t="s">
        <v>59</v>
      </c>
      <c r="B52" s="23"/>
      <c r="C52" s="23"/>
      <c r="D52" s="23"/>
      <c r="E52" s="23"/>
      <c r="F52" s="23"/>
      <c r="G52" s="74"/>
      <c r="H52" s="74"/>
      <c r="I52" s="74"/>
      <c r="J52" s="74"/>
      <c r="K52" s="74"/>
      <c r="L52" s="150"/>
      <c r="M52" s="150"/>
      <c r="N52" s="150"/>
      <c r="O52" s="150"/>
      <c r="P52" s="150"/>
      <c r="Q52" s="150"/>
      <c r="R52" s="150"/>
      <c r="S52" s="129" t="e">
        <f>#REF!+#REF!</f>
        <v>#REF!</v>
      </c>
      <c r="T52" s="129"/>
      <c r="V52" s="151" t="s">
        <v>66</v>
      </c>
      <c r="W52" s="134"/>
      <c r="X52" s="134"/>
      <c r="Y52" s="135"/>
      <c r="AG52" s="129"/>
      <c r="AH52" s="129"/>
      <c r="AJ52" s="129"/>
    </row>
    <row r="53" spans="1:41" ht="16.5" customHeight="1">
      <c r="A53" s="149" t="s">
        <v>27</v>
      </c>
      <c r="B53" s="23">
        <v>36</v>
      </c>
      <c r="C53" s="23">
        <v>16</v>
      </c>
      <c r="D53" s="23">
        <v>68</v>
      </c>
      <c r="E53" s="23">
        <f t="shared" ref="E53:E61" si="12">X53/2</f>
        <v>120</v>
      </c>
      <c r="F53" s="74">
        <v>10</v>
      </c>
      <c r="G53" s="23">
        <v>52</v>
      </c>
      <c r="H53" s="23">
        <v>9</v>
      </c>
      <c r="I53" s="23">
        <v>141</v>
      </c>
      <c r="J53" s="23">
        <v>36</v>
      </c>
      <c r="K53" s="23">
        <v>10</v>
      </c>
      <c r="L53" s="147"/>
      <c r="M53" s="147"/>
      <c r="N53" s="147"/>
      <c r="O53" s="147"/>
      <c r="P53" s="147"/>
      <c r="Q53" s="147"/>
      <c r="R53" s="147"/>
      <c r="S53" s="129">
        <f t="shared" ref="S53:S61" si="13">G53+H53+I53+J53+K53</f>
        <v>248</v>
      </c>
      <c r="T53" s="129"/>
      <c r="U53" s="129"/>
      <c r="V53" s="130" t="s">
        <v>27</v>
      </c>
      <c r="W53" s="131">
        <v>401</v>
      </c>
      <c r="X53" s="130">
        <v>240</v>
      </c>
      <c r="Y53" s="130">
        <v>248</v>
      </c>
      <c r="AG53" s="129"/>
      <c r="AH53" s="129"/>
      <c r="AJ53" s="129"/>
    </row>
    <row r="54" spans="1:41" ht="16.5" customHeight="1">
      <c r="A54" s="149" t="s">
        <v>30</v>
      </c>
      <c r="B54" s="23">
        <v>18</v>
      </c>
      <c r="C54" s="23">
        <v>8</v>
      </c>
      <c r="D54" s="23">
        <v>34</v>
      </c>
      <c r="E54" s="23">
        <f t="shared" si="12"/>
        <v>60</v>
      </c>
      <c r="F54" s="74">
        <v>5</v>
      </c>
      <c r="G54" s="23">
        <v>18</v>
      </c>
      <c r="H54" s="23">
        <v>9</v>
      </c>
      <c r="I54" s="23">
        <v>80</v>
      </c>
      <c r="J54" s="23">
        <v>13</v>
      </c>
      <c r="K54" s="23">
        <v>2</v>
      </c>
      <c r="L54" s="147"/>
      <c r="M54" s="147"/>
      <c r="N54" s="147"/>
      <c r="O54" s="147"/>
      <c r="P54" s="147"/>
      <c r="Q54" s="147"/>
      <c r="R54" s="147"/>
      <c r="S54" s="129">
        <f t="shared" si="13"/>
        <v>122</v>
      </c>
      <c r="T54" s="129"/>
      <c r="V54" s="130" t="s">
        <v>30</v>
      </c>
      <c r="W54" s="131">
        <v>402</v>
      </c>
      <c r="X54" s="130">
        <v>120</v>
      </c>
      <c r="Y54" s="130">
        <v>122</v>
      </c>
      <c r="AG54" s="129"/>
      <c r="AH54" s="129"/>
      <c r="AJ54" s="129"/>
    </row>
    <row r="55" spans="1:41" ht="16.5" customHeight="1">
      <c r="A55" s="149" t="s">
        <v>34</v>
      </c>
      <c r="B55" s="23">
        <v>9</v>
      </c>
      <c r="C55" s="23">
        <v>4</v>
      </c>
      <c r="D55" s="23">
        <v>17</v>
      </c>
      <c r="E55" s="23">
        <f t="shared" si="12"/>
        <v>30</v>
      </c>
      <c r="F55" s="74">
        <v>2</v>
      </c>
      <c r="G55" s="23">
        <v>10</v>
      </c>
      <c r="H55" s="23">
        <v>6</v>
      </c>
      <c r="I55" s="23">
        <v>27</v>
      </c>
      <c r="J55" s="23">
        <v>12</v>
      </c>
      <c r="K55" s="23">
        <v>17</v>
      </c>
      <c r="L55" s="147"/>
      <c r="M55" s="147"/>
      <c r="N55" s="147"/>
      <c r="O55" s="147"/>
      <c r="P55" s="147"/>
      <c r="Q55" s="147"/>
      <c r="R55" s="147"/>
      <c r="S55" s="129">
        <f t="shared" si="13"/>
        <v>72</v>
      </c>
      <c r="T55" s="129"/>
      <c r="V55" s="130" t="s">
        <v>34</v>
      </c>
      <c r="W55" s="131">
        <v>111</v>
      </c>
      <c r="X55" s="130">
        <v>60</v>
      </c>
      <c r="Y55" s="130">
        <v>72</v>
      </c>
      <c r="AG55" s="129"/>
      <c r="AH55" s="129"/>
      <c r="AJ55" s="129"/>
    </row>
    <row r="56" spans="1:41" ht="16.5" customHeight="1">
      <c r="A56" s="149" t="s">
        <v>35</v>
      </c>
      <c r="B56" s="23">
        <v>8</v>
      </c>
      <c r="C56" s="23">
        <v>3</v>
      </c>
      <c r="D56" s="23">
        <v>14</v>
      </c>
      <c r="E56" s="23">
        <f t="shared" si="12"/>
        <v>25</v>
      </c>
      <c r="F56" s="74">
        <v>2</v>
      </c>
      <c r="G56" s="23">
        <v>10</v>
      </c>
      <c r="H56" s="23">
        <v>2</v>
      </c>
      <c r="I56" s="23">
        <v>20</v>
      </c>
      <c r="J56" s="23">
        <v>5</v>
      </c>
      <c r="K56" s="23">
        <v>1</v>
      </c>
      <c r="L56" s="147"/>
      <c r="M56" s="147"/>
      <c r="N56" s="147"/>
      <c r="O56" s="147"/>
      <c r="P56" s="147"/>
      <c r="Q56" s="147"/>
      <c r="R56" s="147"/>
      <c r="S56" s="129">
        <f t="shared" si="13"/>
        <v>38</v>
      </c>
      <c r="T56" s="129"/>
      <c r="V56" s="130" t="s">
        <v>35</v>
      </c>
      <c r="W56" s="131">
        <v>390</v>
      </c>
      <c r="X56" s="130">
        <v>50</v>
      </c>
      <c r="Y56" s="130">
        <v>38</v>
      </c>
      <c r="AG56" s="129"/>
      <c r="AH56" s="129"/>
      <c r="AJ56" s="129"/>
    </row>
    <row r="57" spans="1:41" ht="16.5" customHeight="1">
      <c r="A57" s="149" t="s">
        <v>36</v>
      </c>
      <c r="B57" s="23">
        <v>9</v>
      </c>
      <c r="C57" s="23">
        <v>4</v>
      </c>
      <c r="D57" s="23">
        <v>17</v>
      </c>
      <c r="E57" s="23">
        <f t="shared" si="12"/>
        <v>30</v>
      </c>
      <c r="F57" s="74">
        <v>2</v>
      </c>
      <c r="G57" s="23">
        <v>10</v>
      </c>
      <c r="H57" s="23">
        <v>2</v>
      </c>
      <c r="I57" s="23">
        <v>33</v>
      </c>
      <c r="J57" s="23">
        <v>6</v>
      </c>
      <c r="K57" s="23">
        <v>0</v>
      </c>
      <c r="L57" s="147"/>
      <c r="M57" s="147"/>
      <c r="N57" s="147"/>
      <c r="O57" s="147"/>
      <c r="P57" s="147"/>
      <c r="Q57" s="147"/>
      <c r="R57" s="147"/>
      <c r="S57" s="129">
        <f t="shared" si="13"/>
        <v>51</v>
      </c>
      <c r="T57" s="129"/>
      <c r="V57" s="130" t="s">
        <v>36</v>
      </c>
      <c r="W57" s="131">
        <v>441</v>
      </c>
      <c r="X57" s="130">
        <v>60</v>
      </c>
      <c r="Y57" s="130">
        <v>51</v>
      </c>
      <c r="AG57" s="129"/>
      <c r="AH57" s="129"/>
      <c r="AJ57" s="129"/>
    </row>
    <row r="58" spans="1:41" ht="16.5" customHeight="1">
      <c r="A58" s="149" t="s">
        <v>37</v>
      </c>
      <c r="B58" s="23">
        <v>9</v>
      </c>
      <c r="C58" s="23">
        <v>4</v>
      </c>
      <c r="D58" s="23">
        <v>17</v>
      </c>
      <c r="E58" s="23">
        <f t="shared" si="12"/>
        <v>30</v>
      </c>
      <c r="F58" s="74">
        <v>2</v>
      </c>
      <c r="G58" s="23">
        <v>10</v>
      </c>
      <c r="H58" s="23">
        <v>2</v>
      </c>
      <c r="I58" s="23">
        <v>23</v>
      </c>
      <c r="J58" s="23">
        <v>9</v>
      </c>
      <c r="K58" s="23">
        <v>0</v>
      </c>
      <c r="L58" s="147"/>
      <c r="M58" s="147"/>
      <c r="N58" s="147"/>
      <c r="O58" s="147"/>
      <c r="P58" s="147"/>
      <c r="Q58" s="147"/>
      <c r="R58" s="147"/>
      <c r="S58" s="129">
        <f t="shared" si="13"/>
        <v>44</v>
      </c>
      <c r="T58" s="129"/>
      <c r="V58" s="130" t="s">
        <v>37</v>
      </c>
      <c r="W58" s="131">
        <v>445</v>
      </c>
      <c r="X58" s="130">
        <v>60</v>
      </c>
      <c r="Y58" s="130">
        <v>44</v>
      </c>
      <c r="AG58" s="129"/>
      <c r="AH58" s="129"/>
      <c r="AJ58" s="129"/>
    </row>
    <row r="59" spans="1:41" ht="16.5" customHeight="1">
      <c r="A59" s="149" t="s">
        <v>38</v>
      </c>
      <c r="B59" s="23">
        <v>9</v>
      </c>
      <c r="C59" s="23">
        <v>4</v>
      </c>
      <c r="D59" s="23">
        <v>17</v>
      </c>
      <c r="E59" s="23">
        <f t="shared" si="12"/>
        <v>30</v>
      </c>
      <c r="F59" s="74">
        <v>2</v>
      </c>
      <c r="G59" s="23">
        <v>8</v>
      </c>
      <c r="H59" s="23">
        <v>4</v>
      </c>
      <c r="I59" s="23">
        <v>33</v>
      </c>
      <c r="J59" s="23">
        <v>9</v>
      </c>
      <c r="K59" s="23">
        <v>0</v>
      </c>
      <c r="L59" s="147"/>
      <c r="M59" s="147"/>
      <c r="N59" s="147"/>
      <c r="O59" s="147"/>
      <c r="P59" s="147"/>
      <c r="Q59" s="147"/>
      <c r="R59" s="147"/>
      <c r="S59" s="129">
        <f t="shared" si="13"/>
        <v>54</v>
      </c>
      <c r="T59" s="129"/>
      <c r="V59" s="130" t="s">
        <v>38</v>
      </c>
      <c r="W59" s="131">
        <v>467</v>
      </c>
      <c r="X59" s="130">
        <v>60</v>
      </c>
      <c r="Y59" s="130">
        <v>54</v>
      </c>
      <c r="AG59" s="129"/>
      <c r="AH59" s="129"/>
      <c r="AJ59" s="129"/>
    </row>
    <row r="60" spans="1:41" ht="16.5" customHeight="1">
      <c r="A60" s="149" t="s">
        <v>39</v>
      </c>
      <c r="B60" s="23">
        <v>5</v>
      </c>
      <c r="C60" s="23">
        <v>2</v>
      </c>
      <c r="D60" s="23">
        <v>8</v>
      </c>
      <c r="E60" s="23">
        <f t="shared" si="12"/>
        <v>15</v>
      </c>
      <c r="F60" s="74">
        <v>1</v>
      </c>
      <c r="G60" s="23">
        <v>3</v>
      </c>
      <c r="H60" s="23">
        <v>1</v>
      </c>
      <c r="I60" s="23">
        <v>13</v>
      </c>
      <c r="J60" s="23">
        <v>6</v>
      </c>
      <c r="K60" s="23">
        <v>0</v>
      </c>
      <c r="L60" s="147"/>
      <c r="M60" s="147"/>
      <c r="N60" s="147"/>
      <c r="O60" s="147"/>
      <c r="P60" s="147"/>
      <c r="Q60" s="147"/>
      <c r="R60" s="147"/>
      <c r="S60" s="129">
        <f t="shared" si="13"/>
        <v>23</v>
      </c>
      <c r="T60" s="129"/>
      <c r="V60" s="130" t="s">
        <v>39</v>
      </c>
      <c r="W60" s="131">
        <v>474</v>
      </c>
      <c r="X60" s="130">
        <v>30</v>
      </c>
      <c r="Y60" s="130">
        <v>23</v>
      </c>
      <c r="AG60" s="129"/>
      <c r="AH60" s="129"/>
      <c r="AJ60" s="129"/>
    </row>
    <row r="61" spans="1:41" ht="16.5" customHeight="1">
      <c r="A61" s="149" t="s">
        <v>40</v>
      </c>
      <c r="B61" s="23">
        <v>9</v>
      </c>
      <c r="C61" s="23">
        <v>4</v>
      </c>
      <c r="D61" s="23">
        <v>17</v>
      </c>
      <c r="E61" s="23">
        <f t="shared" si="12"/>
        <v>30</v>
      </c>
      <c r="F61" s="74">
        <v>2</v>
      </c>
      <c r="G61" s="23">
        <v>10</v>
      </c>
      <c r="H61" s="23">
        <v>3</v>
      </c>
      <c r="I61" s="23">
        <v>38</v>
      </c>
      <c r="J61" s="23">
        <v>9</v>
      </c>
      <c r="K61" s="23">
        <v>0</v>
      </c>
      <c r="L61" s="147"/>
      <c r="M61" s="147"/>
      <c r="N61" s="147"/>
      <c r="O61" s="147"/>
      <c r="P61" s="147"/>
      <c r="Q61" s="147"/>
      <c r="R61" s="147"/>
      <c r="S61" s="129">
        <f t="shared" si="13"/>
        <v>60</v>
      </c>
      <c r="T61" s="129"/>
      <c r="V61" s="130" t="s">
        <v>40</v>
      </c>
      <c r="W61" s="131">
        <v>468</v>
      </c>
      <c r="X61" s="130">
        <v>60</v>
      </c>
      <c r="Y61" s="130">
        <v>60</v>
      </c>
      <c r="AG61" s="129"/>
      <c r="AH61" s="129"/>
      <c r="AJ61" s="129"/>
    </row>
    <row r="62" spans="1:41" ht="16.5" customHeight="1">
      <c r="A62" s="152" t="s">
        <v>45</v>
      </c>
      <c r="B62" s="114">
        <v>9</v>
      </c>
      <c r="C62" s="23">
        <v>4</v>
      </c>
      <c r="D62" s="74">
        <v>17</v>
      </c>
      <c r="E62" s="74">
        <v>30</v>
      </c>
      <c r="F62" s="74">
        <v>0</v>
      </c>
      <c r="G62" s="40">
        <v>8</v>
      </c>
      <c r="H62" s="40">
        <v>2</v>
      </c>
      <c r="I62" s="40">
        <v>27</v>
      </c>
      <c r="J62" s="40">
        <v>22</v>
      </c>
      <c r="K62" s="40">
        <v>1</v>
      </c>
      <c r="L62" s="152"/>
      <c r="M62" s="152"/>
      <c r="N62" s="152"/>
      <c r="O62" s="152"/>
      <c r="P62" s="152"/>
      <c r="Q62" s="152"/>
      <c r="R62" s="152"/>
      <c r="S62" s="129">
        <f>G62+H62+I62+J62+2</f>
        <v>61</v>
      </c>
      <c r="T62" s="129"/>
      <c r="V62" s="154" t="s">
        <v>47</v>
      </c>
      <c r="W62" s="155">
        <v>14</v>
      </c>
      <c r="X62" s="156">
        <f t="shared" ref="X62:X68" si="14">SUM(B62:E62)</f>
        <v>60</v>
      </c>
      <c r="Y62" s="158">
        <v>36</v>
      </c>
      <c r="AG62" s="129"/>
      <c r="AH62" s="129"/>
      <c r="AJ62" s="129"/>
    </row>
    <row r="63" spans="1:41" ht="16.5" customHeight="1">
      <c r="A63" s="153" t="s">
        <v>46</v>
      </c>
      <c r="B63" s="74">
        <v>9</v>
      </c>
      <c r="C63" s="23">
        <v>4</v>
      </c>
      <c r="D63" s="74">
        <v>17</v>
      </c>
      <c r="E63" s="74">
        <v>30</v>
      </c>
      <c r="F63" s="74">
        <v>0</v>
      </c>
      <c r="G63" s="40">
        <v>0</v>
      </c>
      <c r="H63" s="40">
        <v>0</v>
      </c>
      <c r="I63" s="40">
        <v>26</v>
      </c>
      <c r="J63" s="40">
        <v>23</v>
      </c>
      <c r="K63" s="79">
        <v>0</v>
      </c>
      <c r="L63" s="168"/>
      <c r="M63" s="168"/>
      <c r="N63" s="168"/>
      <c r="O63" s="168"/>
      <c r="P63" s="168"/>
      <c r="Q63" s="168"/>
      <c r="R63" s="168"/>
      <c r="S63" s="129">
        <f t="shared" ref="S63:S64" si="15">G63+H63+I63+J63</f>
        <v>49</v>
      </c>
      <c r="T63" s="129"/>
      <c r="V63" s="157" t="s">
        <v>48</v>
      </c>
      <c r="W63" s="155">
        <v>408</v>
      </c>
      <c r="X63" s="156">
        <f t="shared" si="14"/>
        <v>60</v>
      </c>
      <c r="Y63" s="158">
        <v>46</v>
      </c>
      <c r="AG63" s="129"/>
      <c r="AH63" s="129"/>
      <c r="AJ63" s="129"/>
    </row>
    <row r="64" spans="1:41" ht="16.5" customHeight="1">
      <c r="A64" s="148" t="s">
        <v>48</v>
      </c>
      <c r="B64" s="74">
        <v>7</v>
      </c>
      <c r="C64" s="23">
        <v>3</v>
      </c>
      <c r="D64" s="74">
        <v>14</v>
      </c>
      <c r="E64" s="74">
        <v>24</v>
      </c>
      <c r="F64" s="74">
        <v>0</v>
      </c>
      <c r="G64" s="40">
        <v>7</v>
      </c>
      <c r="H64" s="40">
        <v>2</v>
      </c>
      <c r="I64" s="40">
        <v>23</v>
      </c>
      <c r="J64" s="40">
        <v>16</v>
      </c>
      <c r="K64" s="79">
        <v>0</v>
      </c>
      <c r="L64" s="168"/>
      <c r="M64" s="168"/>
      <c r="N64" s="168"/>
      <c r="O64" s="168"/>
      <c r="P64" s="168"/>
      <c r="Q64" s="168"/>
      <c r="R64" s="168"/>
      <c r="S64" s="129">
        <f t="shared" si="15"/>
        <v>48</v>
      </c>
      <c r="T64" s="129"/>
      <c r="V64" s="154" t="s">
        <v>50</v>
      </c>
      <c r="W64" s="155">
        <v>505</v>
      </c>
      <c r="X64" s="156">
        <f t="shared" si="14"/>
        <v>48</v>
      </c>
      <c r="Y64" s="158">
        <v>33</v>
      </c>
      <c r="AG64" s="129"/>
      <c r="AH64" s="129"/>
      <c r="AJ64" s="129"/>
    </row>
    <row r="65" spans="1:41" ht="16.5" customHeight="1">
      <c r="A65" s="153" t="s">
        <v>49</v>
      </c>
      <c r="B65" s="74">
        <v>7</v>
      </c>
      <c r="C65" s="23">
        <v>3</v>
      </c>
      <c r="D65" s="74">
        <v>14</v>
      </c>
      <c r="E65" s="74">
        <v>24</v>
      </c>
      <c r="F65" s="74">
        <v>0</v>
      </c>
      <c r="G65" s="40">
        <v>7</v>
      </c>
      <c r="H65" s="40">
        <v>0</v>
      </c>
      <c r="I65" s="40">
        <v>24</v>
      </c>
      <c r="J65" s="40">
        <v>13</v>
      </c>
      <c r="K65" s="79">
        <v>0</v>
      </c>
      <c r="L65" s="168"/>
      <c r="M65" s="168"/>
      <c r="N65" s="168"/>
      <c r="O65" s="168"/>
      <c r="P65" s="168"/>
      <c r="Q65" s="168"/>
      <c r="R65" s="168"/>
      <c r="S65" s="172">
        <v>31</v>
      </c>
      <c r="T65" s="129"/>
      <c r="V65" s="154" t="s">
        <v>53</v>
      </c>
      <c r="W65" s="155">
        <v>509</v>
      </c>
      <c r="X65" s="156">
        <f t="shared" si="14"/>
        <v>48</v>
      </c>
      <c r="Y65" s="158">
        <v>31</v>
      </c>
      <c r="AG65" s="129"/>
      <c r="AH65" s="129"/>
      <c r="AJ65" s="129"/>
    </row>
    <row r="66" spans="1:41" ht="16.5" customHeight="1">
      <c r="A66" s="153" t="s">
        <v>53</v>
      </c>
      <c r="B66" s="74">
        <v>5</v>
      </c>
      <c r="C66" s="23">
        <v>2</v>
      </c>
      <c r="D66" s="74">
        <v>11</v>
      </c>
      <c r="E66" s="74">
        <v>18</v>
      </c>
      <c r="F66" s="74">
        <v>0</v>
      </c>
      <c r="G66" s="40">
        <v>5</v>
      </c>
      <c r="H66" s="40">
        <v>1</v>
      </c>
      <c r="I66" s="40">
        <v>15</v>
      </c>
      <c r="J66" s="40">
        <v>10</v>
      </c>
      <c r="K66" s="40">
        <v>0</v>
      </c>
      <c r="L66" s="152"/>
      <c r="M66" s="152"/>
      <c r="N66" s="152"/>
      <c r="O66" s="152"/>
      <c r="P66" s="152"/>
      <c r="Q66" s="152"/>
      <c r="R66" s="152"/>
      <c r="S66" s="172">
        <f>G66+H66+I66+J66</f>
        <v>31</v>
      </c>
      <c r="T66" s="129"/>
      <c r="V66" s="154" t="s">
        <v>51</v>
      </c>
      <c r="W66" s="155">
        <v>503</v>
      </c>
      <c r="X66" s="156">
        <f t="shared" si="14"/>
        <v>36</v>
      </c>
      <c r="Y66" s="158">
        <v>28</v>
      </c>
      <c r="AG66" s="129"/>
      <c r="AH66" s="129"/>
      <c r="AJ66" s="129"/>
    </row>
    <row r="67" spans="1:41" ht="16.5" customHeight="1">
      <c r="A67" s="153" t="s">
        <v>51</v>
      </c>
      <c r="B67" s="74">
        <v>5</v>
      </c>
      <c r="C67" s="23">
        <v>2</v>
      </c>
      <c r="D67" s="74">
        <v>11</v>
      </c>
      <c r="E67" s="74">
        <v>18</v>
      </c>
      <c r="F67" s="74">
        <v>0</v>
      </c>
      <c r="G67" s="40">
        <v>5</v>
      </c>
      <c r="H67" s="40">
        <v>1</v>
      </c>
      <c r="I67" s="40">
        <v>18</v>
      </c>
      <c r="J67" s="40">
        <v>5</v>
      </c>
      <c r="K67" s="79">
        <v>0</v>
      </c>
      <c r="L67" s="168"/>
      <c r="M67" s="168"/>
      <c r="N67" s="168"/>
      <c r="O67" s="168"/>
      <c r="P67" s="168"/>
      <c r="Q67" s="168"/>
      <c r="R67" s="168"/>
      <c r="S67" s="172">
        <v>33</v>
      </c>
      <c r="T67" s="129"/>
      <c r="V67" s="154" t="s">
        <v>54</v>
      </c>
      <c r="W67" s="155">
        <v>516</v>
      </c>
      <c r="X67" s="156">
        <f t="shared" si="14"/>
        <v>36</v>
      </c>
      <c r="Y67" s="158">
        <v>33</v>
      </c>
      <c r="AG67" s="129"/>
      <c r="AH67" s="129"/>
      <c r="AJ67" s="129"/>
    </row>
    <row r="68" spans="1:41" ht="16.5" customHeight="1">
      <c r="A68" s="153" t="s">
        <v>54</v>
      </c>
      <c r="B68" s="74">
        <v>5</v>
      </c>
      <c r="C68" s="23">
        <v>2</v>
      </c>
      <c r="D68" s="74">
        <v>11</v>
      </c>
      <c r="E68" s="74">
        <v>18</v>
      </c>
      <c r="F68" s="74">
        <v>0</v>
      </c>
      <c r="G68" s="40">
        <v>5</v>
      </c>
      <c r="H68" s="40">
        <v>0</v>
      </c>
      <c r="I68" s="40">
        <v>19</v>
      </c>
      <c r="J68" s="40">
        <v>12</v>
      </c>
      <c r="K68" s="79">
        <v>0</v>
      </c>
      <c r="L68" s="168"/>
      <c r="M68" s="168"/>
      <c r="N68" s="168"/>
      <c r="O68" s="168"/>
      <c r="P68" s="168"/>
      <c r="Q68" s="168"/>
      <c r="R68" s="168"/>
      <c r="S68" s="129">
        <f t="shared" ref="S68:S70" si="16">G68+H68+I68+J68</f>
        <v>36</v>
      </c>
      <c r="T68" s="129"/>
      <c r="V68" s="154" t="s">
        <v>49</v>
      </c>
      <c r="W68" s="155">
        <v>504</v>
      </c>
      <c r="X68" s="156">
        <f t="shared" si="14"/>
        <v>36</v>
      </c>
      <c r="Y68" s="158">
        <v>42</v>
      </c>
      <c r="AG68" s="129"/>
      <c r="AH68" s="129"/>
      <c r="AJ68" s="129"/>
    </row>
    <row r="69" spans="1:41" ht="16.5" customHeight="1">
      <c r="A69" s="153" t="s">
        <v>50</v>
      </c>
      <c r="B69" s="74">
        <v>7</v>
      </c>
      <c r="C69" s="23">
        <v>3</v>
      </c>
      <c r="D69" s="74">
        <v>14</v>
      </c>
      <c r="E69" s="74">
        <v>24</v>
      </c>
      <c r="F69" s="74">
        <v>0</v>
      </c>
      <c r="G69" s="40">
        <v>4</v>
      </c>
      <c r="H69" s="40">
        <v>0</v>
      </c>
      <c r="I69" s="40">
        <v>23</v>
      </c>
      <c r="J69" s="40">
        <v>7</v>
      </c>
      <c r="K69" s="79">
        <v>0</v>
      </c>
      <c r="L69" s="168"/>
      <c r="M69" s="168"/>
      <c r="N69" s="168"/>
      <c r="O69" s="168"/>
      <c r="P69" s="168"/>
      <c r="Q69" s="168"/>
      <c r="R69" s="168"/>
      <c r="S69" s="129">
        <f t="shared" si="16"/>
        <v>34</v>
      </c>
      <c r="T69" s="129"/>
      <c r="V69" s="154" t="s">
        <v>45</v>
      </c>
      <c r="W69" s="155">
        <v>672</v>
      </c>
      <c r="X69" s="156">
        <v>60</v>
      </c>
      <c r="Y69" s="158">
        <v>59</v>
      </c>
      <c r="AG69" s="129"/>
      <c r="AH69" s="129"/>
      <c r="AJ69" s="129"/>
    </row>
    <row r="70" spans="1:41" ht="16.5" customHeight="1">
      <c r="A70" s="153" t="s">
        <v>47</v>
      </c>
      <c r="B70" s="74">
        <v>7</v>
      </c>
      <c r="C70" s="23">
        <v>3</v>
      </c>
      <c r="D70" s="74">
        <v>14</v>
      </c>
      <c r="E70" s="74">
        <v>24</v>
      </c>
      <c r="F70" s="74">
        <v>0</v>
      </c>
      <c r="G70" s="40">
        <v>16</v>
      </c>
      <c r="H70" s="40">
        <v>1</v>
      </c>
      <c r="I70" s="40">
        <v>17</v>
      </c>
      <c r="J70" s="40">
        <v>2</v>
      </c>
      <c r="K70" s="40">
        <v>1</v>
      </c>
      <c r="L70" s="152"/>
      <c r="M70" s="152"/>
      <c r="N70" s="152"/>
      <c r="O70" s="152"/>
      <c r="P70" s="152"/>
      <c r="Q70" s="152"/>
      <c r="R70" s="152"/>
      <c r="S70" s="129">
        <f t="shared" si="16"/>
        <v>36</v>
      </c>
      <c r="T70" s="129"/>
      <c r="V70" s="154" t="s">
        <v>46</v>
      </c>
      <c r="W70" s="155">
        <v>862</v>
      </c>
      <c r="X70" s="156">
        <v>60</v>
      </c>
      <c r="Y70" s="158">
        <v>49</v>
      </c>
      <c r="AG70" s="129"/>
      <c r="AH70" s="129"/>
      <c r="AJ70" s="129"/>
    </row>
    <row r="71" spans="1:41" ht="16.5" customHeight="1">
      <c r="A71" s="160" t="s">
        <v>44</v>
      </c>
      <c r="B71" s="23">
        <f>SUM(B53:B70)</f>
        <v>173</v>
      </c>
      <c r="C71" s="23">
        <f t="shared" ref="C71:AO71" si="17">SUM(C53:C70)</f>
        <v>75</v>
      </c>
      <c r="D71" s="23">
        <f t="shared" si="17"/>
        <v>332</v>
      </c>
      <c r="E71" s="23">
        <f t="shared" si="17"/>
        <v>580</v>
      </c>
      <c r="F71" s="23">
        <f t="shared" si="17"/>
        <v>28</v>
      </c>
      <c r="G71" s="23">
        <f t="shared" si="17"/>
        <v>188</v>
      </c>
      <c r="H71" s="23">
        <f t="shared" si="17"/>
        <v>45</v>
      </c>
      <c r="I71" s="23">
        <f t="shared" si="17"/>
        <v>600</v>
      </c>
      <c r="J71" s="23">
        <f t="shared" si="17"/>
        <v>215</v>
      </c>
      <c r="K71" s="23">
        <f t="shared" si="17"/>
        <v>32</v>
      </c>
      <c r="L71" s="148">
        <f t="shared" si="17"/>
        <v>0</v>
      </c>
      <c r="M71" s="148">
        <f t="shared" si="17"/>
        <v>0</v>
      </c>
      <c r="N71" s="148">
        <f t="shared" si="17"/>
        <v>0</v>
      </c>
      <c r="O71" s="148">
        <f t="shared" si="17"/>
        <v>0</v>
      </c>
      <c r="P71" s="148">
        <f t="shared" si="17"/>
        <v>0</v>
      </c>
      <c r="Q71" s="148">
        <f t="shared" si="17"/>
        <v>0</v>
      </c>
      <c r="R71" s="148">
        <f t="shared" si="17"/>
        <v>0</v>
      </c>
      <c r="S71" s="148">
        <f t="shared" si="17"/>
        <v>1071</v>
      </c>
      <c r="T71" s="148">
        <f t="shared" si="17"/>
        <v>0</v>
      </c>
      <c r="U71" s="148">
        <f t="shared" si="17"/>
        <v>0</v>
      </c>
      <c r="V71" s="148">
        <f t="shared" si="17"/>
        <v>0</v>
      </c>
      <c r="W71" s="148">
        <f t="shared" si="17"/>
        <v>8092</v>
      </c>
      <c r="X71" s="148">
        <f t="shared" si="17"/>
        <v>1184</v>
      </c>
      <c r="Y71" s="148">
        <f t="shared" si="17"/>
        <v>1069</v>
      </c>
      <c r="Z71" s="148">
        <f t="shared" si="17"/>
        <v>0</v>
      </c>
      <c r="AA71" s="148">
        <f t="shared" si="17"/>
        <v>0</v>
      </c>
      <c r="AB71" s="148">
        <f t="shared" si="17"/>
        <v>0</v>
      </c>
      <c r="AC71" s="148">
        <f t="shared" si="17"/>
        <v>0</v>
      </c>
      <c r="AD71" s="148">
        <f t="shared" si="17"/>
        <v>0</v>
      </c>
      <c r="AE71" s="148">
        <f t="shared" si="17"/>
        <v>0</v>
      </c>
      <c r="AF71" s="148">
        <f t="shared" si="17"/>
        <v>0</v>
      </c>
      <c r="AG71" s="148">
        <f t="shared" si="17"/>
        <v>0</v>
      </c>
      <c r="AH71" s="148">
        <f t="shared" si="17"/>
        <v>0</v>
      </c>
      <c r="AI71" s="148">
        <f t="shared" si="17"/>
        <v>0</v>
      </c>
      <c r="AJ71" s="148">
        <f t="shared" si="17"/>
        <v>0</v>
      </c>
      <c r="AK71" s="148">
        <f t="shared" si="17"/>
        <v>0</v>
      </c>
      <c r="AL71" s="148">
        <f t="shared" si="17"/>
        <v>0</v>
      </c>
      <c r="AM71" s="148">
        <f t="shared" si="17"/>
        <v>0</v>
      </c>
      <c r="AN71" s="148">
        <f t="shared" si="17"/>
        <v>0</v>
      </c>
      <c r="AO71" s="148">
        <f t="shared" si="17"/>
        <v>0</v>
      </c>
    </row>
    <row r="72" spans="1:41" ht="16.5" customHeight="1">
      <c r="A72" s="149"/>
      <c r="B72" s="74"/>
      <c r="C72" s="74"/>
      <c r="D72" s="23"/>
      <c r="E72" s="74">
        <f>E71+D71+C71+B71</f>
        <v>1160</v>
      </c>
      <c r="F72" s="74"/>
      <c r="G72" s="74"/>
      <c r="H72" s="74"/>
      <c r="I72" s="74"/>
      <c r="J72" s="74"/>
      <c r="K72" s="74">
        <f>SUM(G71:K71)</f>
        <v>1080</v>
      </c>
      <c r="L72" s="150" t="e">
        <f>D72+#REF!</f>
        <v>#REF!</v>
      </c>
      <c r="M72" s="150"/>
      <c r="N72" s="150"/>
      <c r="O72" s="150"/>
      <c r="P72" s="150"/>
      <c r="Q72" s="150"/>
      <c r="R72" s="150"/>
      <c r="S72" s="129" t="e">
        <f>E72+#REF!</f>
        <v>#REF!</v>
      </c>
      <c r="T72" s="129" t="e">
        <f>I72+#REF!</f>
        <v>#REF!</v>
      </c>
      <c r="U72" s="165" t="e">
        <f>D72+#REF!</f>
        <v>#REF!</v>
      </c>
      <c r="V72" s="170" t="s">
        <v>56</v>
      </c>
      <c r="W72" s="171"/>
      <c r="X72" s="173">
        <f t="shared" ref="X72:Y72" si="18">SUM(X53:X70)</f>
        <v>1184</v>
      </c>
      <c r="Y72" s="173">
        <f t="shared" si="18"/>
        <v>1069</v>
      </c>
      <c r="AG72" s="129"/>
      <c r="AH72" s="129"/>
      <c r="AJ72" s="129"/>
    </row>
    <row r="73" spans="1:41" ht="16.5" customHeight="1">
      <c r="A73" s="152"/>
      <c r="B73" s="40"/>
      <c r="C73" s="40"/>
      <c r="D73" s="40"/>
      <c r="E73" s="40"/>
      <c r="F73" s="40"/>
      <c r="G73" s="79"/>
      <c r="H73" s="79"/>
      <c r="I73" s="79"/>
      <c r="J73" s="79"/>
      <c r="K73" s="79"/>
      <c r="L73" s="168"/>
      <c r="M73" s="168"/>
      <c r="N73" s="168"/>
      <c r="O73" s="168"/>
      <c r="P73" s="168"/>
      <c r="Q73" s="168"/>
      <c r="R73" s="168"/>
      <c r="S73" s="172"/>
      <c r="T73" s="174"/>
      <c r="U73" s="174"/>
      <c r="V73" s="163"/>
      <c r="W73" s="163"/>
      <c r="X73" s="163"/>
      <c r="Y73" s="163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</row>
    <row r="74" spans="1:41" ht="16.5" customHeight="1">
      <c r="A74" s="146" t="s">
        <v>60</v>
      </c>
      <c r="B74" s="23"/>
      <c r="C74" s="23"/>
      <c r="D74" s="23"/>
      <c r="E74" s="23"/>
      <c r="F74" s="23"/>
      <c r="G74" s="74"/>
      <c r="H74" s="74"/>
      <c r="I74" s="74"/>
      <c r="J74" s="74"/>
      <c r="K74" s="74"/>
      <c r="L74" s="150"/>
      <c r="M74" s="150"/>
      <c r="N74" s="150"/>
      <c r="O74" s="150"/>
      <c r="P74" s="150"/>
      <c r="Q74" s="150"/>
      <c r="R74" s="150"/>
      <c r="T74" s="165"/>
      <c r="U74" s="165"/>
      <c r="V74" s="151" t="s">
        <v>67</v>
      </c>
      <c r="W74" s="134"/>
      <c r="X74" s="134"/>
      <c r="Y74" s="135"/>
      <c r="AG74" s="129"/>
      <c r="AH74" s="129"/>
      <c r="AJ74" s="129"/>
    </row>
    <row r="75" spans="1:41" ht="16.5" customHeight="1">
      <c r="A75" s="149" t="s">
        <v>27</v>
      </c>
      <c r="B75" s="23">
        <v>36</v>
      </c>
      <c r="C75" s="23">
        <v>16</v>
      </c>
      <c r="D75" s="23">
        <v>68</v>
      </c>
      <c r="E75" s="23">
        <v>120</v>
      </c>
      <c r="F75" s="74">
        <v>0</v>
      </c>
      <c r="G75" s="23">
        <v>51</v>
      </c>
      <c r="H75" s="23">
        <v>7</v>
      </c>
      <c r="I75" s="23">
        <v>233</v>
      </c>
      <c r="J75" s="23">
        <v>69</v>
      </c>
      <c r="K75" s="23">
        <v>0</v>
      </c>
      <c r="L75" s="147"/>
      <c r="M75" s="147"/>
      <c r="N75" s="147"/>
      <c r="O75" s="147"/>
      <c r="P75" s="147"/>
      <c r="Q75" s="147"/>
      <c r="R75" s="147"/>
      <c r="S75" s="129">
        <f>51+7+223+69+10</f>
        <v>360</v>
      </c>
      <c r="T75" s="129"/>
      <c r="V75" s="130" t="s">
        <v>27</v>
      </c>
      <c r="W75" s="131">
        <v>401</v>
      </c>
      <c r="X75" s="156">
        <f t="shared" ref="X75:X83" si="19">SUM(B75:E75)</f>
        <v>240</v>
      </c>
      <c r="Y75" s="130">
        <v>360</v>
      </c>
      <c r="AG75" s="129"/>
      <c r="AH75" s="129"/>
      <c r="AJ75" s="129"/>
    </row>
    <row r="76" spans="1:41" ht="16.5" customHeight="1">
      <c r="A76" s="149" t="s">
        <v>30</v>
      </c>
      <c r="B76" s="23">
        <v>18</v>
      </c>
      <c r="C76" s="23">
        <v>8</v>
      </c>
      <c r="D76" s="23">
        <v>34</v>
      </c>
      <c r="E76" s="23">
        <v>60</v>
      </c>
      <c r="F76" s="74">
        <v>0</v>
      </c>
      <c r="G76" s="23">
        <v>16</v>
      </c>
      <c r="H76" s="23">
        <v>3</v>
      </c>
      <c r="I76" s="23">
        <v>86</v>
      </c>
      <c r="J76" s="23">
        <v>38</v>
      </c>
      <c r="K76" s="23">
        <v>0</v>
      </c>
      <c r="L76" s="147"/>
      <c r="M76" s="147"/>
      <c r="N76" s="147"/>
      <c r="O76" s="147"/>
      <c r="P76" s="147"/>
      <c r="Q76" s="147"/>
      <c r="R76" s="147"/>
      <c r="S76" s="129">
        <f t="shared" ref="S76:S83" si="20">G76+H76+I76+J76+K76</f>
        <v>143</v>
      </c>
      <c r="T76" s="129"/>
      <c r="V76" s="130" t="s">
        <v>30</v>
      </c>
      <c r="W76" s="131">
        <v>402</v>
      </c>
      <c r="X76" s="156">
        <f t="shared" si="19"/>
        <v>120</v>
      </c>
      <c r="Y76" s="130">
        <v>143</v>
      </c>
      <c r="AG76" s="129"/>
      <c r="AH76" s="129"/>
      <c r="AJ76" s="129"/>
    </row>
    <row r="77" spans="1:41" ht="16.5" customHeight="1">
      <c r="A77" s="149" t="s">
        <v>34</v>
      </c>
      <c r="B77" s="23">
        <v>9</v>
      </c>
      <c r="C77" s="23">
        <v>4</v>
      </c>
      <c r="D77" s="23">
        <v>17</v>
      </c>
      <c r="E77" s="23">
        <v>30</v>
      </c>
      <c r="F77" s="74">
        <v>0</v>
      </c>
      <c r="G77" s="23">
        <v>18</v>
      </c>
      <c r="H77" s="23">
        <v>14</v>
      </c>
      <c r="I77" s="23">
        <v>35</v>
      </c>
      <c r="J77" s="23">
        <v>23</v>
      </c>
      <c r="K77" s="23">
        <v>16</v>
      </c>
      <c r="L77" s="147"/>
      <c r="M77" s="147"/>
      <c r="N77" s="147"/>
      <c r="O77" s="147"/>
      <c r="P77" s="147"/>
      <c r="Q77" s="147"/>
      <c r="R77" s="147"/>
      <c r="S77" s="129">
        <f t="shared" si="20"/>
        <v>106</v>
      </c>
      <c r="T77" s="129"/>
      <c r="V77" s="130" t="s">
        <v>34</v>
      </c>
      <c r="W77" s="131">
        <v>111</v>
      </c>
      <c r="X77" s="156">
        <f t="shared" si="19"/>
        <v>60</v>
      </c>
      <c r="Y77" s="130">
        <v>106</v>
      </c>
      <c r="AG77" s="129"/>
      <c r="AH77" s="129"/>
      <c r="AJ77" s="129"/>
    </row>
    <row r="78" spans="1:41" ht="16.5" customHeight="1">
      <c r="A78" s="149" t="s">
        <v>35</v>
      </c>
      <c r="B78" s="23">
        <v>8</v>
      </c>
      <c r="C78" s="23">
        <v>3</v>
      </c>
      <c r="D78" s="23">
        <v>14</v>
      </c>
      <c r="E78" s="23">
        <v>25</v>
      </c>
      <c r="F78" s="74">
        <v>0</v>
      </c>
      <c r="G78" s="23">
        <v>10</v>
      </c>
      <c r="H78" s="23">
        <v>16</v>
      </c>
      <c r="I78" s="23">
        <v>25</v>
      </c>
      <c r="J78" s="23">
        <v>9</v>
      </c>
      <c r="K78" s="23">
        <v>0</v>
      </c>
      <c r="L78" s="147"/>
      <c r="M78" s="147"/>
      <c r="N78" s="147"/>
      <c r="O78" s="147"/>
      <c r="P78" s="147"/>
      <c r="Q78" s="147"/>
      <c r="R78" s="147"/>
      <c r="S78" s="129">
        <f t="shared" si="20"/>
        <v>60</v>
      </c>
      <c r="T78" s="129"/>
      <c r="V78" s="130" t="s">
        <v>35</v>
      </c>
      <c r="W78" s="131">
        <v>390</v>
      </c>
      <c r="X78" s="156">
        <f t="shared" si="19"/>
        <v>50</v>
      </c>
      <c r="Y78" s="130">
        <v>60</v>
      </c>
      <c r="AG78" s="129"/>
      <c r="AH78" s="129"/>
      <c r="AJ78" s="129"/>
    </row>
    <row r="79" spans="1:41" ht="16.5" customHeight="1">
      <c r="A79" s="149" t="s">
        <v>36</v>
      </c>
      <c r="B79" s="23">
        <v>9</v>
      </c>
      <c r="C79" s="23">
        <v>4</v>
      </c>
      <c r="D79" s="23">
        <v>17</v>
      </c>
      <c r="E79" s="23">
        <v>30</v>
      </c>
      <c r="F79" s="74">
        <v>0</v>
      </c>
      <c r="G79" s="23">
        <v>7</v>
      </c>
      <c r="H79" s="23">
        <v>8</v>
      </c>
      <c r="I79" s="23">
        <v>58</v>
      </c>
      <c r="J79" s="23">
        <v>17</v>
      </c>
      <c r="K79" s="23">
        <v>0</v>
      </c>
      <c r="L79" s="147"/>
      <c r="M79" s="147"/>
      <c r="N79" s="147"/>
      <c r="O79" s="147"/>
      <c r="P79" s="147"/>
      <c r="Q79" s="147"/>
      <c r="R79" s="147"/>
      <c r="S79" s="129">
        <f t="shared" si="20"/>
        <v>90</v>
      </c>
      <c r="T79" s="129"/>
      <c r="V79" s="130" t="s">
        <v>36</v>
      </c>
      <c r="W79" s="131">
        <v>441</v>
      </c>
      <c r="X79" s="156">
        <f t="shared" si="19"/>
        <v>60</v>
      </c>
      <c r="Y79" s="130">
        <v>90</v>
      </c>
      <c r="AG79" s="129"/>
      <c r="AH79" s="129"/>
      <c r="AJ79" s="129"/>
    </row>
    <row r="80" spans="1:41" ht="16.5" customHeight="1">
      <c r="A80" s="149" t="s">
        <v>37</v>
      </c>
      <c r="B80" s="23">
        <v>9</v>
      </c>
      <c r="C80" s="23">
        <v>4</v>
      </c>
      <c r="D80" s="23">
        <v>17</v>
      </c>
      <c r="E80" s="23">
        <v>30</v>
      </c>
      <c r="F80" s="74">
        <v>0</v>
      </c>
      <c r="G80" s="23">
        <v>14</v>
      </c>
      <c r="H80" s="23">
        <v>14</v>
      </c>
      <c r="I80" s="23">
        <v>43</v>
      </c>
      <c r="J80" s="23">
        <v>16</v>
      </c>
      <c r="K80" s="23">
        <v>0</v>
      </c>
      <c r="L80" s="147"/>
      <c r="M80" s="147"/>
      <c r="N80" s="147"/>
      <c r="O80" s="147"/>
      <c r="P80" s="147"/>
      <c r="Q80" s="147"/>
      <c r="R80" s="147"/>
      <c r="S80" s="129">
        <f t="shared" si="20"/>
        <v>87</v>
      </c>
      <c r="T80" s="129"/>
      <c r="V80" s="130" t="s">
        <v>37</v>
      </c>
      <c r="W80" s="131">
        <v>445</v>
      </c>
      <c r="X80" s="156">
        <f t="shared" si="19"/>
        <v>60</v>
      </c>
      <c r="Y80" s="130">
        <v>87</v>
      </c>
      <c r="AG80" s="129"/>
      <c r="AH80" s="129"/>
      <c r="AJ80" s="129"/>
    </row>
    <row r="81" spans="1:41" ht="16.5" customHeight="1">
      <c r="A81" s="149" t="s">
        <v>38</v>
      </c>
      <c r="B81" s="23">
        <v>9</v>
      </c>
      <c r="C81" s="23">
        <v>4</v>
      </c>
      <c r="D81" s="23">
        <v>17</v>
      </c>
      <c r="E81" s="23">
        <v>30</v>
      </c>
      <c r="F81" s="74">
        <v>0</v>
      </c>
      <c r="G81" s="23">
        <v>3</v>
      </c>
      <c r="H81" s="23">
        <v>1</v>
      </c>
      <c r="I81" s="23">
        <v>52</v>
      </c>
      <c r="J81" s="23">
        <v>16</v>
      </c>
      <c r="K81" s="23">
        <v>0</v>
      </c>
      <c r="L81" s="147"/>
      <c r="M81" s="147"/>
      <c r="N81" s="147"/>
      <c r="O81" s="147"/>
      <c r="P81" s="147"/>
      <c r="Q81" s="147"/>
      <c r="R81" s="147"/>
      <c r="S81" s="129">
        <f t="shared" si="20"/>
        <v>72</v>
      </c>
      <c r="T81" s="129"/>
      <c r="V81" s="130" t="s">
        <v>38</v>
      </c>
      <c r="W81" s="131">
        <v>467</v>
      </c>
      <c r="X81" s="156">
        <f t="shared" si="19"/>
        <v>60</v>
      </c>
      <c r="Y81" s="130">
        <v>72</v>
      </c>
      <c r="AG81" s="129"/>
      <c r="AH81" s="129"/>
      <c r="AJ81" s="129"/>
    </row>
    <row r="82" spans="1:41" ht="16.5" customHeight="1">
      <c r="A82" s="149" t="s">
        <v>39</v>
      </c>
      <c r="B82" s="23">
        <v>5</v>
      </c>
      <c r="C82" s="23">
        <v>2</v>
      </c>
      <c r="D82" s="23">
        <v>8</v>
      </c>
      <c r="E82" s="23">
        <v>15</v>
      </c>
      <c r="F82" s="74">
        <v>0</v>
      </c>
      <c r="G82" s="23">
        <v>5</v>
      </c>
      <c r="H82" s="23">
        <v>1</v>
      </c>
      <c r="I82" s="23">
        <v>25</v>
      </c>
      <c r="J82" s="23">
        <v>5</v>
      </c>
      <c r="K82" s="23">
        <v>0</v>
      </c>
      <c r="L82" s="147"/>
      <c r="M82" s="147"/>
      <c r="N82" s="147"/>
      <c r="O82" s="147"/>
      <c r="P82" s="147"/>
      <c r="Q82" s="147"/>
      <c r="R82" s="147"/>
      <c r="S82" s="129">
        <f t="shared" si="20"/>
        <v>36</v>
      </c>
      <c r="T82" s="129"/>
      <c r="V82" s="130" t="s">
        <v>39</v>
      </c>
      <c r="W82" s="131">
        <v>474</v>
      </c>
      <c r="X82" s="156">
        <f t="shared" si="19"/>
        <v>30</v>
      </c>
      <c r="Y82" s="130">
        <v>36</v>
      </c>
      <c r="AG82" s="129"/>
      <c r="AH82" s="129"/>
      <c r="AJ82" s="129"/>
    </row>
    <row r="83" spans="1:41" ht="16.5" customHeight="1">
      <c r="A83" s="149" t="s">
        <v>40</v>
      </c>
      <c r="B83" s="23">
        <v>9</v>
      </c>
      <c r="C83" s="23">
        <v>4</v>
      </c>
      <c r="D83" s="23">
        <v>17</v>
      </c>
      <c r="E83" s="23">
        <v>30</v>
      </c>
      <c r="F83" s="74">
        <v>0</v>
      </c>
      <c r="G83" s="23">
        <v>5</v>
      </c>
      <c r="H83" s="23">
        <v>1</v>
      </c>
      <c r="I83" s="23">
        <v>53</v>
      </c>
      <c r="J83" s="23">
        <v>13</v>
      </c>
      <c r="K83" s="23">
        <v>0</v>
      </c>
      <c r="L83" s="147"/>
      <c r="M83" s="147"/>
      <c r="N83" s="147"/>
      <c r="O83" s="147"/>
      <c r="P83" s="147"/>
      <c r="Q83" s="147"/>
      <c r="R83" s="147"/>
      <c r="S83" s="129">
        <f t="shared" si="20"/>
        <v>72</v>
      </c>
      <c r="T83" s="129"/>
      <c r="V83" s="130" t="s">
        <v>40</v>
      </c>
      <c r="W83" s="131">
        <v>468</v>
      </c>
      <c r="X83" s="156">
        <f t="shared" si="19"/>
        <v>60</v>
      </c>
      <c r="Y83" s="130">
        <v>72</v>
      </c>
      <c r="AG83" s="129"/>
      <c r="AH83" s="129"/>
      <c r="AJ83" s="129"/>
    </row>
    <row r="84" spans="1:41" ht="16.5" customHeight="1">
      <c r="A84" s="152" t="s">
        <v>45</v>
      </c>
      <c r="B84" s="114">
        <v>9</v>
      </c>
      <c r="C84" s="23">
        <v>4</v>
      </c>
      <c r="D84" s="74">
        <v>17</v>
      </c>
      <c r="E84" s="74">
        <v>30</v>
      </c>
      <c r="F84" s="74">
        <v>0</v>
      </c>
      <c r="G84" s="74">
        <v>15</v>
      </c>
      <c r="H84" s="74">
        <v>2</v>
      </c>
      <c r="I84" s="74">
        <v>29</v>
      </c>
      <c r="J84" s="74">
        <v>14</v>
      </c>
      <c r="K84" s="74">
        <v>0</v>
      </c>
      <c r="L84" s="150"/>
      <c r="M84" s="150"/>
      <c r="N84" s="150"/>
      <c r="O84" s="150"/>
      <c r="P84" s="150"/>
      <c r="Q84" s="150"/>
      <c r="R84" s="150"/>
      <c r="S84" s="129">
        <f t="shared" ref="S84:S93" si="21">SUM(G84:K84)</f>
        <v>60</v>
      </c>
      <c r="T84" s="129"/>
      <c r="V84" s="156" t="s">
        <v>47</v>
      </c>
      <c r="W84" s="175">
        <v>14</v>
      </c>
      <c r="X84" s="156">
        <f t="shared" ref="X84:X90" si="22">SUM(B84:E84)</f>
        <v>60</v>
      </c>
      <c r="Y84" s="156">
        <v>47</v>
      </c>
      <c r="AG84" s="129"/>
      <c r="AH84" s="129"/>
      <c r="AJ84" s="129"/>
    </row>
    <row r="85" spans="1:41" ht="16.5" customHeight="1">
      <c r="A85" s="153" t="s">
        <v>46</v>
      </c>
      <c r="B85" s="74">
        <v>9</v>
      </c>
      <c r="C85" s="23">
        <v>4</v>
      </c>
      <c r="D85" s="74">
        <v>17</v>
      </c>
      <c r="E85" s="74">
        <v>30</v>
      </c>
      <c r="F85" s="74">
        <v>0</v>
      </c>
      <c r="G85" s="74">
        <v>0</v>
      </c>
      <c r="H85" s="74">
        <v>0</v>
      </c>
      <c r="I85" s="74">
        <v>23</v>
      </c>
      <c r="J85" s="74">
        <v>18</v>
      </c>
      <c r="K85" s="74">
        <v>0</v>
      </c>
      <c r="L85" s="150"/>
      <c r="M85" s="150"/>
      <c r="N85" s="150"/>
      <c r="O85" s="150"/>
      <c r="P85" s="150"/>
      <c r="Q85" s="150"/>
      <c r="R85" s="150"/>
      <c r="S85" s="129">
        <f t="shared" si="21"/>
        <v>41</v>
      </c>
      <c r="T85" s="129"/>
      <c r="V85" s="157" t="s">
        <v>48</v>
      </c>
      <c r="W85" s="175">
        <v>408</v>
      </c>
      <c r="X85" s="156">
        <f t="shared" si="22"/>
        <v>60</v>
      </c>
      <c r="Y85" s="156">
        <v>46</v>
      </c>
      <c r="AG85" s="129"/>
      <c r="AH85" s="129"/>
      <c r="AJ85" s="129"/>
    </row>
    <row r="86" spans="1:41" ht="16.5" customHeight="1">
      <c r="A86" s="148" t="s">
        <v>48</v>
      </c>
      <c r="B86" s="74">
        <v>7</v>
      </c>
      <c r="C86" s="23">
        <v>3</v>
      </c>
      <c r="D86" s="74">
        <v>14</v>
      </c>
      <c r="E86" s="74">
        <v>24</v>
      </c>
      <c r="F86" s="74">
        <v>0</v>
      </c>
      <c r="G86" s="74">
        <v>4</v>
      </c>
      <c r="H86" s="74">
        <v>5</v>
      </c>
      <c r="I86" s="74">
        <v>30</v>
      </c>
      <c r="J86" s="74">
        <v>8</v>
      </c>
      <c r="K86" s="74">
        <v>0</v>
      </c>
      <c r="L86" s="150"/>
      <c r="M86" s="150"/>
      <c r="N86" s="150"/>
      <c r="O86" s="150"/>
      <c r="P86" s="150"/>
      <c r="Q86" s="150"/>
      <c r="R86" s="150"/>
      <c r="S86" s="129">
        <f t="shared" si="21"/>
        <v>47</v>
      </c>
      <c r="T86" s="129"/>
      <c r="V86" s="156" t="s">
        <v>50</v>
      </c>
      <c r="W86" s="175">
        <v>505</v>
      </c>
      <c r="X86" s="156">
        <f t="shared" si="22"/>
        <v>48</v>
      </c>
      <c r="Y86" s="156">
        <v>45</v>
      </c>
      <c r="AG86" s="129"/>
      <c r="AH86" s="129"/>
      <c r="AJ86" s="129"/>
    </row>
    <row r="87" spans="1:41" ht="16.5" customHeight="1">
      <c r="A87" s="153" t="s">
        <v>49</v>
      </c>
      <c r="B87" s="74">
        <v>7</v>
      </c>
      <c r="C87" s="23">
        <v>3</v>
      </c>
      <c r="D87" s="74">
        <v>14</v>
      </c>
      <c r="E87" s="74">
        <v>24</v>
      </c>
      <c r="F87" s="74">
        <v>0</v>
      </c>
      <c r="G87" s="74">
        <v>4</v>
      </c>
      <c r="H87" s="74">
        <v>1</v>
      </c>
      <c r="I87" s="74">
        <v>30</v>
      </c>
      <c r="J87" s="74">
        <v>12</v>
      </c>
      <c r="K87" s="74">
        <v>0</v>
      </c>
      <c r="L87" s="150"/>
      <c r="M87" s="150"/>
      <c r="N87" s="150"/>
      <c r="O87" s="150"/>
      <c r="P87" s="150"/>
      <c r="Q87" s="150"/>
      <c r="R87" s="150"/>
      <c r="S87" s="129">
        <f t="shared" si="21"/>
        <v>47</v>
      </c>
      <c r="T87" s="129"/>
      <c r="V87" s="156" t="s">
        <v>53</v>
      </c>
      <c r="W87" s="175">
        <v>509</v>
      </c>
      <c r="X87" s="156">
        <f t="shared" si="22"/>
        <v>48</v>
      </c>
      <c r="Y87" s="156">
        <v>32</v>
      </c>
      <c r="AG87" s="129"/>
      <c r="AH87" s="129"/>
      <c r="AJ87" s="129"/>
    </row>
    <row r="88" spans="1:41" ht="16.5" customHeight="1">
      <c r="A88" s="153" t="s">
        <v>53</v>
      </c>
      <c r="B88" s="74">
        <v>5</v>
      </c>
      <c r="C88" s="23">
        <v>2</v>
      </c>
      <c r="D88" s="74">
        <v>11</v>
      </c>
      <c r="E88" s="74">
        <v>18</v>
      </c>
      <c r="F88" s="74">
        <v>0</v>
      </c>
      <c r="G88" s="74">
        <v>7</v>
      </c>
      <c r="H88" s="74">
        <v>0</v>
      </c>
      <c r="I88" s="74">
        <v>23</v>
      </c>
      <c r="J88" s="74">
        <v>2</v>
      </c>
      <c r="K88" s="74">
        <v>0</v>
      </c>
      <c r="L88" s="150"/>
      <c r="M88" s="150"/>
      <c r="N88" s="150"/>
      <c r="O88" s="150"/>
      <c r="P88" s="150"/>
      <c r="Q88" s="150"/>
      <c r="R88" s="150"/>
      <c r="S88" s="129">
        <f t="shared" si="21"/>
        <v>32</v>
      </c>
      <c r="T88" s="129"/>
      <c r="V88" s="156" t="s">
        <v>51</v>
      </c>
      <c r="W88" s="175">
        <v>503</v>
      </c>
      <c r="X88" s="156">
        <f t="shared" si="22"/>
        <v>36</v>
      </c>
      <c r="Y88" s="156">
        <v>34</v>
      </c>
      <c r="AG88" s="129"/>
      <c r="AH88" s="129"/>
      <c r="AJ88" s="129"/>
    </row>
    <row r="89" spans="1:41" ht="16.5" customHeight="1">
      <c r="A89" s="153" t="s">
        <v>51</v>
      </c>
      <c r="B89" s="74">
        <v>5</v>
      </c>
      <c r="C89" s="23">
        <v>2</v>
      </c>
      <c r="D89" s="74">
        <v>11</v>
      </c>
      <c r="E89" s="74">
        <v>18</v>
      </c>
      <c r="F89" s="74">
        <v>0</v>
      </c>
      <c r="G89" s="74">
        <v>8</v>
      </c>
      <c r="H89" s="74">
        <v>0</v>
      </c>
      <c r="I89" s="74">
        <v>20</v>
      </c>
      <c r="J89" s="74">
        <v>9</v>
      </c>
      <c r="K89" s="74">
        <v>0</v>
      </c>
      <c r="L89" s="150"/>
      <c r="M89" s="150"/>
      <c r="N89" s="150"/>
      <c r="O89" s="150"/>
      <c r="P89" s="150"/>
      <c r="Q89" s="150"/>
      <c r="R89" s="150"/>
      <c r="S89" s="129">
        <f t="shared" si="21"/>
        <v>37</v>
      </c>
      <c r="T89" s="129"/>
      <c r="V89" s="156" t="s">
        <v>54</v>
      </c>
      <c r="W89" s="175">
        <v>516</v>
      </c>
      <c r="X89" s="156">
        <f t="shared" si="22"/>
        <v>36</v>
      </c>
      <c r="Y89" s="156">
        <v>33</v>
      </c>
      <c r="AG89" s="129"/>
      <c r="AH89" s="129"/>
      <c r="AJ89" s="129"/>
    </row>
    <row r="90" spans="1:41" ht="16.5" customHeight="1">
      <c r="A90" s="153" t="s">
        <v>54</v>
      </c>
      <c r="B90" s="74">
        <v>5</v>
      </c>
      <c r="C90" s="23">
        <v>2</v>
      </c>
      <c r="D90" s="74">
        <v>11</v>
      </c>
      <c r="E90" s="74">
        <v>18</v>
      </c>
      <c r="F90" s="74">
        <v>0</v>
      </c>
      <c r="G90" s="74">
        <v>4</v>
      </c>
      <c r="H90" s="74">
        <v>0</v>
      </c>
      <c r="I90" s="74">
        <v>21</v>
      </c>
      <c r="J90" s="74">
        <v>11</v>
      </c>
      <c r="K90" s="74">
        <v>0</v>
      </c>
      <c r="L90" s="150"/>
      <c r="M90" s="150"/>
      <c r="N90" s="150"/>
      <c r="O90" s="150"/>
      <c r="P90" s="150"/>
      <c r="Q90" s="150"/>
      <c r="R90" s="150"/>
      <c r="S90" s="129">
        <f t="shared" si="21"/>
        <v>36</v>
      </c>
      <c r="T90" s="129"/>
      <c r="V90" s="156" t="s">
        <v>49</v>
      </c>
      <c r="W90" s="175">
        <v>504</v>
      </c>
      <c r="X90" s="156">
        <f t="shared" si="22"/>
        <v>36</v>
      </c>
      <c r="Y90" s="156">
        <v>46</v>
      </c>
      <c r="AG90" s="129"/>
      <c r="AH90" s="129"/>
      <c r="AJ90" s="129"/>
    </row>
    <row r="91" spans="1:41" ht="16.5" customHeight="1">
      <c r="A91" s="153" t="s">
        <v>50</v>
      </c>
      <c r="B91" s="74">
        <v>7</v>
      </c>
      <c r="C91" s="23">
        <v>3</v>
      </c>
      <c r="D91" s="74">
        <v>14</v>
      </c>
      <c r="E91" s="74">
        <v>24</v>
      </c>
      <c r="F91" s="74">
        <v>0</v>
      </c>
      <c r="G91" s="74">
        <v>6</v>
      </c>
      <c r="H91" s="74">
        <v>0</v>
      </c>
      <c r="I91" s="74">
        <v>32</v>
      </c>
      <c r="J91" s="74">
        <v>9</v>
      </c>
      <c r="K91" s="74">
        <v>0</v>
      </c>
      <c r="L91" s="150"/>
      <c r="M91" s="150"/>
      <c r="N91" s="150"/>
      <c r="O91" s="150"/>
      <c r="P91" s="150"/>
      <c r="Q91" s="150"/>
      <c r="R91" s="150"/>
      <c r="S91" s="129">
        <f t="shared" si="21"/>
        <v>47</v>
      </c>
      <c r="T91" s="129"/>
      <c r="V91" s="156" t="s">
        <v>45</v>
      </c>
      <c r="W91" s="175">
        <v>672</v>
      </c>
      <c r="X91" s="156">
        <v>60</v>
      </c>
      <c r="Y91" s="156">
        <v>60</v>
      </c>
      <c r="AG91" s="129"/>
      <c r="AH91" s="129"/>
      <c r="AJ91" s="129"/>
    </row>
    <row r="92" spans="1:41" ht="16.5" customHeight="1">
      <c r="A92" s="153" t="s">
        <v>47</v>
      </c>
      <c r="B92" s="74">
        <v>7</v>
      </c>
      <c r="C92" s="23">
        <v>3</v>
      </c>
      <c r="D92" s="74">
        <v>14</v>
      </c>
      <c r="E92" s="74">
        <v>24</v>
      </c>
      <c r="F92" s="74">
        <v>0</v>
      </c>
      <c r="G92" s="74">
        <v>18</v>
      </c>
      <c r="H92" s="74">
        <v>3</v>
      </c>
      <c r="I92" s="74">
        <v>25</v>
      </c>
      <c r="J92" s="74">
        <v>3</v>
      </c>
      <c r="K92" s="74">
        <v>1</v>
      </c>
      <c r="L92" s="150"/>
      <c r="M92" s="150"/>
      <c r="N92" s="150"/>
      <c r="O92" s="150"/>
      <c r="P92" s="150"/>
      <c r="Q92" s="150"/>
      <c r="R92" s="150"/>
      <c r="S92" s="129">
        <f t="shared" si="21"/>
        <v>50</v>
      </c>
      <c r="T92" s="129"/>
      <c r="V92" s="156" t="s">
        <v>46</v>
      </c>
      <c r="W92" s="175">
        <v>862</v>
      </c>
      <c r="X92" s="156">
        <v>60</v>
      </c>
      <c r="Y92" s="156">
        <v>41</v>
      </c>
      <c r="AG92" s="129"/>
      <c r="AH92" s="129"/>
      <c r="AJ92" s="129"/>
    </row>
    <row r="93" spans="1:41" ht="16.5" customHeight="1">
      <c r="A93" s="160" t="s">
        <v>44</v>
      </c>
      <c r="B93" s="74">
        <f>SUM(B75:B92)</f>
        <v>173</v>
      </c>
      <c r="C93" s="74">
        <f t="shared" ref="C93:K93" si="23">SUM(C75:C92)</f>
        <v>75</v>
      </c>
      <c r="D93" s="74">
        <f t="shared" si="23"/>
        <v>332</v>
      </c>
      <c r="E93" s="74">
        <f t="shared" si="23"/>
        <v>580</v>
      </c>
      <c r="F93" s="74">
        <f t="shared" si="23"/>
        <v>0</v>
      </c>
      <c r="G93" s="74">
        <f t="shared" si="23"/>
        <v>195</v>
      </c>
      <c r="H93" s="74">
        <f t="shared" si="23"/>
        <v>76</v>
      </c>
      <c r="I93" s="74">
        <f t="shared" si="23"/>
        <v>843</v>
      </c>
      <c r="J93" s="74">
        <f t="shared" si="23"/>
        <v>292</v>
      </c>
      <c r="K93" s="74">
        <f t="shared" si="23"/>
        <v>17</v>
      </c>
      <c r="L93" s="150"/>
      <c r="M93" s="150"/>
      <c r="N93" s="150"/>
      <c r="O93" s="150"/>
      <c r="P93" s="150"/>
      <c r="Q93" s="150"/>
      <c r="R93" s="150"/>
      <c r="S93" s="129">
        <f t="shared" si="21"/>
        <v>1423</v>
      </c>
      <c r="T93" s="129"/>
      <c r="V93" s="163"/>
      <c r="W93" s="176"/>
      <c r="X93" s="156"/>
      <c r="Y93" s="173"/>
      <c r="AG93" s="129"/>
      <c r="AH93" s="129"/>
      <c r="AJ93" s="129"/>
    </row>
    <row r="94" spans="1:41" ht="16.5" customHeight="1">
      <c r="A94" s="149"/>
      <c r="B94" s="74"/>
      <c r="C94" s="74"/>
      <c r="D94" s="125"/>
      <c r="E94" s="74"/>
      <c r="F94" s="74">
        <f>E93+D93+C93+B93</f>
        <v>1160</v>
      </c>
      <c r="G94" s="74"/>
      <c r="H94" s="74"/>
      <c r="I94" s="74"/>
      <c r="J94" s="74"/>
      <c r="K94" s="74">
        <f>SUM(G93:K93)</f>
        <v>1423</v>
      </c>
      <c r="L94" s="150" t="e">
        <f>D94+#REF!</f>
        <v>#REF!</v>
      </c>
      <c r="M94" s="150"/>
      <c r="N94" s="150"/>
      <c r="O94" s="150"/>
      <c r="P94" s="150"/>
      <c r="Q94" s="150"/>
      <c r="R94" s="150"/>
      <c r="S94" s="129" t="e">
        <f>#REF!+E94</f>
        <v>#REF!</v>
      </c>
      <c r="T94" s="129" t="e">
        <f>I94+#REF!</f>
        <v>#REF!</v>
      </c>
      <c r="U94" s="165" t="e">
        <f>D94+#REF!</f>
        <v>#REF!</v>
      </c>
      <c r="V94" s="163" t="s">
        <v>56</v>
      </c>
      <c r="W94" s="176"/>
      <c r="X94" s="173">
        <f t="shared" ref="X94:Y94" si="24">SUM(X75:X92)</f>
        <v>1184</v>
      </c>
      <c r="Y94" s="173">
        <f t="shared" si="24"/>
        <v>1410</v>
      </c>
      <c r="AG94" s="129"/>
      <c r="AH94" s="129"/>
      <c r="AJ94" s="129"/>
    </row>
    <row r="95" spans="1:41" ht="16.5" customHeight="1">
      <c r="A95" s="152"/>
      <c r="B95" s="40"/>
      <c r="C95" s="40"/>
      <c r="D95" s="126"/>
      <c r="E95" s="40"/>
      <c r="F95" s="40"/>
      <c r="G95" s="79"/>
      <c r="H95" s="79"/>
      <c r="I95" s="79"/>
      <c r="J95" s="79"/>
      <c r="K95" s="79"/>
      <c r="L95" s="168" t="e">
        <f>SUM(#REF!+I94)</f>
        <v>#REF!</v>
      </c>
      <c r="M95" s="168"/>
      <c r="N95" s="168"/>
      <c r="O95" s="168"/>
      <c r="P95" s="168"/>
      <c r="Q95" s="168"/>
      <c r="R95" s="168"/>
      <c r="S95" s="172"/>
      <c r="T95" s="172"/>
      <c r="U95" s="172"/>
      <c r="V95" s="163"/>
      <c r="W95" s="163"/>
      <c r="X95" s="163"/>
      <c r="Y95" s="163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</row>
    <row r="96" spans="1:41" ht="16.5" customHeight="1">
      <c r="A96" s="146" t="s">
        <v>61</v>
      </c>
      <c r="B96" s="23"/>
      <c r="C96" s="23"/>
      <c r="D96" s="23"/>
      <c r="E96" s="23"/>
      <c r="F96" s="23"/>
      <c r="G96" s="74"/>
      <c r="H96" s="74"/>
      <c r="I96" s="74"/>
      <c r="J96" s="74"/>
      <c r="K96" s="74"/>
      <c r="M96" s="150"/>
      <c r="N96" s="150"/>
      <c r="O96" s="150"/>
      <c r="P96" s="150"/>
      <c r="Q96" s="150"/>
      <c r="R96" s="150"/>
      <c r="T96" s="129"/>
      <c r="V96" s="151" t="s">
        <v>68</v>
      </c>
      <c r="W96" s="134"/>
      <c r="X96" s="134"/>
      <c r="Y96" s="135"/>
      <c r="AG96" s="129"/>
      <c r="AH96" s="129"/>
      <c r="AJ96" s="129"/>
    </row>
    <row r="97" spans="1:36" ht="16.5" customHeight="1">
      <c r="A97" s="149" t="s">
        <v>27</v>
      </c>
      <c r="B97" s="23">
        <v>36</v>
      </c>
      <c r="C97" s="23">
        <v>16</v>
      </c>
      <c r="D97" s="23">
        <v>68</v>
      </c>
      <c r="E97" s="23">
        <v>120</v>
      </c>
      <c r="F97" s="74">
        <v>0</v>
      </c>
      <c r="G97" s="114">
        <v>61</v>
      </c>
      <c r="H97" s="23">
        <v>12</v>
      </c>
      <c r="I97" s="23">
        <v>195</v>
      </c>
      <c r="J97" s="23">
        <v>49</v>
      </c>
      <c r="K97" s="23">
        <v>7</v>
      </c>
      <c r="L97" s="147">
        <f t="shared" ref="L97:L105" si="25">SUM(G97:K97)</f>
        <v>324</v>
      </c>
      <c r="M97" s="147"/>
      <c r="N97" s="147"/>
      <c r="O97" s="147"/>
      <c r="P97" s="147"/>
      <c r="Q97" s="147"/>
      <c r="R97" s="147"/>
      <c r="S97" s="129">
        <f t="shared" ref="S97:S105" si="26">G97+H97+I97+J97+K97</f>
        <v>324</v>
      </c>
      <c r="T97" s="129"/>
      <c r="V97" s="130" t="s">
        <v>27</v>
      </c>
      <c r="W97" s="131">
        <v>401</v>
      </c>
      <c r="X97" s="130">
        <v>240</v>
      </c>
      <c r="Y97" s="130">
        <v>324</v>
      </c>
      <c r="AG97" s="129"/>
      <c r="AH97" s="129"/>
      <c r="AJ97" s="129"/>
    </row>
    <row r="98" spans="1:36" ht="16.5" customHeight="1">
      <c r="A98" s="149" t="s">
        <v>30</v>
      </c>
      <c r="B98" s="23">
        <v>15</v>
      </c>
      <c r="C98" s="23">
        <v>7</v>
      </c>
      <c r="D98" s="23">
        <v>28</v>
      </c>
      <c r="E98" s="23">
        <v>50</v>
      </c>
      <c r="F98" s="74">
        <v>0</v>
      </c>
      <c r="G98" s="114">
        <v>25</v>
      </c>
      <c r="H98" s="23">
        <v>1</v>
      </c>
      <c r="I98" s="23">
        <v>93</v>
      </c>
      <c r="J98" s="23">
        <v>26</v>
      </c>
      <c r="K98" s="23">
        <v>0</v>
      </c>
      <c r="L98" s="147">
        <f t="shared" si="25"/>
        <v>145</v>
      </c>
      <c r="M98" s="147"/>
      <c r="N98" s="147"/>
      <c r="O98" s="147"/>
      <c r="P98" s="147"/>
      <c r="Q98" s="147"/>
      <c r="R98" s="147"/>
      <c r="S98" s="129">
        <f t="shared" si="26"/>
        <v>145</v>
      </c>
      <c r="T98" s="129"/>
      <c r="V98" s="130" t="s">
        <v>30</v>
      </c>
      <c r="W98" s="131">
        <v>402</v>
      </c>
      <c r="X98" s="130">
        <v>100</v>
      </c>
      <c r="Y98" s="130">
        <v>145</v>
      </c>
      <c r="AG98" s="129"/>
      <c r="AH98" s="129"/>
      <c r="AJ98" s="129"/>
    </row>
    <row r="99" spans="1:36" ht="16.5" customHeight="1">
      <c r="A99" s="149" t="s">
        <v>34</v>
      </c>
      <c r="B99" s="23">
        <v>9</v>
      </c>
      <c r="C99" s="23">
        <v>4</v>
      </c>
      <c r="D99" s="23">
        <v>17</v>
      </c>
      <c r="E99" s="23">
        <v>30</v>
      </c>
      <c r="F99" s="74">
        <v>0</v>
      </c>
      <c r="G99" s="114">
        <v>17</v>
      </c>
      <c r="H99" s="23">
        <v>11</v>
      </c>
      <c r="I99" s="23">
        <v>36</v>
      </c>
      <c r="J99" s="23">
        <v>14</v>
      </c>
      <c r="K99" s="23">
        <v>9</v>
      </c>
      <c r="L99" s="147">
        <f t="shared" si="25"/>
        <v>87</v>
      </c>
      <c r="M99" s="147"/>
      <c r="N99" s="147"/>
      <c r="O99" s="147"/>
      <c r="P99" s="147"/>
      <c r="Q99" s="147"/>
      <c r="R99" s="147"/>
      <c r="S99" s="129">
        <f t="shared" si="26"/>
        <v>87</v>
      </c>
      <c r="V99" s="130" t="s">
        <v>34</v>
      </c>
      <c r="W99" s="131">
        <v>111</v>
      </c>
      <c r="X99" s="130">
        <v>60</v>
      </c>
      <c r="Y99" s="130">
        <v>87</v>
      </c>
      <c r="AG99" s="129"/>
      <c r="AH99" s="129"/>
      <c r="AJ99" s="129"/>
    </row>
    <row r="100" spans="1:36" ht="16.5" customHeight="1">
      <c r="A100" s="149" t="s">
        <v>35</v>
      </c>
      <c r="B100" s="23">
        <v>8</v>
      </c>
      <c r="C100" s="23">
        <v>3</v>
      </c>
      <c r="D100" s="23">
        <v>14</v>
      </c>
      <c r="E100" s="23">
        <v>25</v>
      </c>
      <c r="F100" s="74">
        <v>0</v>
      </c>
      <c r="G100" s="114">
        <v>14</v>
      </c>
      <c r="H100" s="23">
        <v>13</v>
      </c>
      <c r="I100" s="23">
        <v>24</v>
      </c>
      <c r="J100" s="23">
        <v>9</v>
      </c>
      <c r="K100" s="23">
        <v>0</v>
      </c>
      <c r="L100" s="147">
        <f t="shared" si="25"/>
        <v>60</v>
      </c>
      <c r="M100" s="147"/>
      <c r="N100" s="147"/>
      <c r="O100" s="147"/>
      <c r="P100" s="147"/>
      <c r="Q100" s="147"/>
      <c r="R100" s="147"/>
      <c r="S100" s="129">
        <f t="shared" si="26"/>
        <v>60</v>
      </c>
      <c r="V100" s="130" t="s">
        <v>35</v>
      </c>
      <c r="W100" s="131">
        <v>390</v>
      </c>
      <c r="X100" s="130">
        <v>50</v>
      </c>
      <c r="Y100" s="130">
        <v>60</v>
      </c>
      <c r="AG100" s="129"/>
      <c r="AH100" s="129"/>
      <c r="AJ100" s="129"/>
    </row>
    <row r="101" spans="1:36" ht="16.5" customHeight="1">
      <c r="A101" s="148" t="s">
        <v>36</v>
      </c>
      <c r="B101" s="23">
        <v>9</v>
      </c>
      <c r="C101" s="23">
        <v>4</v>
      </c>
      <c r="D101" s="23">
        <v>17</v>
      </c>
      <c r="E101" s="23">
        <v>30</v>
      </c>
      <c r="F101" s="74">
        <v>0</v>
      </c>
      <c r="G101" s="74">
        <v>9</v>
      </c>
      <c r="H101" s="23">
        <v>9</v>
      </c>
      <c r="I101" s="23">
        <v>41</v>
      </c>
      <c r="J101" s="23">
        <v>17</v>
      </c>
      <c r="K101" s="23">
        <v>0</v>
      </c>
      <c r="L101" s="147">
        <f t="shared" si="25"/>
        <v>76</v>
      </c>
      <c r="M101" s="147"/>
      <c r="N101" s="147"/>
      <c r="O101" s="147"/>
      <c r="P101" s="147"/>
      <c r="Q101" s="147"/>
      <c r="R101" s="147"/>
      <c r="S101" s="129">
        <f t="shared" si="26"/>
        <v>76</v>
      </c>
      <c r="V101" s="130" t="s">
        <v>36</v>
      </c>
      <c r="W101" s="131">
        <v>441</v>
      </c>
      <c r="X101" s="130">
        <v>60</v>
      </c>
      <c r="Y101" s="130">
        <v>76</v>
      </c>
      <c r="AG101" s="129"/>
      <c r="AH101" s="129"/>
      <c r="AJ101" s="129"/>
    </row>
    <row r="102" spans="1:36" ht="16.5" customHeight="1">
      <c r="A102" s="149" t="s">
        <v>37</v>
      </c>
      <c r="B102" s="23">
        <v>9</v>
      </c>
      <c r="C102" s="23">
        <v>4</v>
      </c>
      <c r="D102" s="23">
        <v>17</v>
      </c>
      <c r="E102" s="23">
        <v>30</v>
      </c>
      <c r="F102" s="74">
        <v>0</v>
      </c>
      <c r="G102" s="74">
        <v>20</v>
      </c>
      <c r="H102" s="23">
        <v>17</v>
      </c>
      <c r="I102" s="23">
        <v>26</v>
      </c>
      <c r="J102" s="23">
        <v>11</v>
      </c>
      <c r="K102" s="23">
        <v>0</v>
      </c>
      <c r="L102" s="147">
        <f t="shared" si="25"/>
        <v>74</v>
      </c>
      <c r="M102" s="147"/>
      <c r="N102" s="147"/>
      <c r="O102" s="147"/>
      <c r="P102" s="147"/>
      <c r="Q102" s="147"/>
      <c r="R102" s="147"/>
      <c r="S102" s="129">
        <f t="shared" si="26"/>
        <v>74</v>
      </c>
      <c r="V102" s="130" t="s">
        <v>37</v>
      </c>
      <c r="W102" s="131">
        <v>445</v>
      </c>
      <c r="X102" s="130">
        <v>60</v>
      </c>
      <c r="Y102" s="130">
        <v>74</v>
      </c>
      <c r="AG102" s="129"/>
      <c r="AH102" s="129"/>
      <c r="AJ102" s="129"/>
    </row>
    <row r="103" spans="1:36" ht="16.5" customHeight="1">
      <c r="A103" s="149" t="s">
        <v>38</v>
      </c>
      <c r="B103" s="23">
        <v>9</v>
      </c>
      <c r="C103" s="23">
        <v>4</v>
      </c>
      <c r="D103" s="23">
        <v>17</v>
      </c>
      <c r="E103" s="23">
        <v>30</v>
      </c>
      <c r="F103" s="74">
        <v>0</v>
      </c>
      <c r="G103" s="74">
        <v>6</v>
      </c>
      <c r="H103" s="23">
        <v>2</v>
      </c>
      <c r="I103" s="23">
        <v>47</v>
      </c>
      <c r="J103" s="23">
        <v>14</v>
      </c>
      <c r="K103" s="23">
        <v>0</v>
      </c>
      <c r="L103" s="147">
        <f t="shared" si="25"/>
        <v>69</v>
      </c>
      <c r="M103" s="147"/>
      <c r="N103" s="147"/>
      <c r="O103" s="147"/>
      <c r="P103" s="147"/>
      <c r="Q103" s="147"/>
      <c r="R103" s="147"/>
      <c r="S103" s="129">
        <f t="shared" si="26"/>
        <v>69</v>
      </c>
      <c r="V103" s="130" t="s">
        <v>38</v>
      </c>
      <c r="W103" s="131">
        <v>467</v>
      </c>
      <c r="X103" s="130">
        <v>60</v>
      </c>
      <c r="Y103" s="130">
        <v>69</v>
      </c>
      <c r="AG103" s="129"/>
      <c r="AH103" s="129"/>
      <c r="AJ103" s="129"/>
    </row>
    <row r="104" spans="1:36" ht="16.5" customHeight="1">
      <c r="A104" s="149" t="s">
        <v>39</v>
      </c>
      <c r="B104" s="23">
        <v>5</v>
      </c>
      <c r="C104" s="23">
        <v>2</v>
      </c>
      <c r="D104" s="23">
        <v>8</v>
      </c>
      <c r="E104" s="23">
        <v>15</v>
      </c>
      <c r="F104" s="74">
        <v>0</v>
      </c>
      <c r="G104" s="74">
        <v>2</v>
      </c>
      <c r="H104" s="23">
        <v>1</v>
      </c>
      <c r="I104" s="23">
        <v>25</v>
      </c>
      <c r="J104" s="23">
        <v>8</v>
      </c>
      <c r="K104" s="23">
        <v>4</v>
      </c>
      <c r="L104" s="147">
        <f t="shared" si="25"/>
        <v>40</v>
      </c>
      <c r="M104" s="147"/>
      <c r="N104" s="147"/>
      <c r="O104" s="147"/>
      <c r="P104" s="147"/>
      <c r="Q104" s="147"/>
      <c r="R104" s="147"/>
      <c r="S104" s="129">
        <f t="shared" si="26"/>
        <v>40</v>
      </c>
      <c r="V104" s="130" t="s">
        <v>39</v>
      </c>
      <c r="W104" s="131">
        <v>474</v>
      </c>
      <c r="X104" s="130">
        <v>30</v>
      </c>
      <c r="Y104" s="130">
        <v>40</v>
      </c>
      <c r="AG104" s="129"/>
      <c r="AH104" s="129"/>
      <c r="AJ104" s="129"/>
    </row>
    <row r="105" spans="1:36" ht="16.5" customHeight="1">
      <c r="A105" s="149" t="s">
        <v>40</v>
      </c>
      <c r="B105" s="23">
        <v>9</v>
      </c>
      <c r="C105" s="23">
        <v>4</v>
      </c>
      <c r="D105" s="23">
        <v>17</v>
      </c>
      <c r="E105" s="23">
        <v>30</v>
      </c>
      <c r="F105" s="74">
        <v>0</v>
      </c>
      <c r="G105" s="74">
        <v>3</v>
      </c>
      <c r="H105" s="23">
        <v>5</v>
      </c>
      <c r="I105" s="23">
        <v>44</v>
      </c>
      <c r="J105" s="23">
        <v>20</v>
      </c>
      <c r="K105" s="23">
        <v>0</v>
      </c>
      <c r="L105" s="147">
        <f t="shared" si="25"/>
        <v>72</v>
      </c>
      <c r="M105" s="147"/>
      <c r="N105" s="147"/>
      <c r="O105" s="147"/>
      <c r="P105" s="147"/>
      <c r="Q105" s="147"/>
      <c r="R105" s="147"/>
      <c r="S105" s="129">
        <f t="shared" si="26"/>
        <v>72</v>
      </c>
      <c r="V105" s="130" t="s">
        <v>40</v>
      </c>
      <c r="W105" s="131">
        <v>468</v>
      </c>
      <c r="X105" s="130">
        <v>60</v>
      </c>
      <c r="Y105" s="130">
        <v>72</v>
      </c>
      <c r="AG105" s="129"/>
      <c r="AH105" s="129"/>
      <c r="AJ105" s="129"/>
    </row>
    <row r="106" spans="1:36" ht="16.5" customHeight="1">
      <c r="A106" s="152" t="s">
        <v>45</v>
      </c>
      <c r="B106" s="114">
        <v>9</v>
      </c>
      <c r="C106" s="23">
        <v>4</v>
      </c>
      <c r="D106" s="74">
        <v>17</v>
      </c>
      <c r="E106" s="74">
        <v>30</v>
      </c>
      <c r="F106" s="74">
        <v>0</v>
      </c>
      <c r="G106" s="74">
        <v>8</v>
      </c>
      <c r="H106" s="23">
        <v>2</v>
      </c>
      <c r="I106" s="23">
        <v>32</v>
      </c>
      <c r="J106" s="23">
        <v>15</v>
      </c>
      <c r="K106" s="23">
        <v>0</v>
      </c>
      <c r="L106" s="147"/>
      <c r="M106" s="147"/>
      <c r="N106" s="147"/>
      <c r="O106" s="147"/>
      <c r="P106" s="147"/>
      <c r="Q106" s="147"/>
      <c r="R106" s="147"/>
      <c r="S106" s="129">
        <v>37</v>
      </c>
      <c r="T106" s="128">
        <v>36</v>
      </c>
      <c r="U106" s="165"/>
      <c r="V106" s="156" t="s">
        <v>47</v>
      </c>
      <c r="W106" s="175">
        <v>14</v>
      </c>
      <c r="X106" s="156">
        <v>40</v>
      </c>
      <c r="Y106" s="177">
        <v>37</v>
      </c>
      <c r="AG106" s="129"/>
      <c r="AH106" s="129"/>
      <c r="AJ106" s="129"/>
    </row>
    <row r="107" spans="1:36" ht="16.5" customHeight="1">
      <c r="A107" s="153" t="s">
        <v>46</v>
      </c>
      <c r="B107" s="74">
        <v>9</v>
      </c>
      <c r="C107" s="23">
        <v>4</v>
      </c>
      <c r="D107" s="74">
        <v>17</v>
      </c>
      <c r="E107" s="74">
        <v>30</v>
      </c>
      <c r="F107" s="74">
        <v>0</v>
      </c>
      <c r="G107" s="74">
        <v>2</v>
      </c>
      <c r="H107" s="23">
        <v>0</v>
      </c>
      <c r="I107" s="23">
        <v>16</v>
      </c>
      <c r="J107" s="23">
        <v>3</v>
      </c>
      <c r="K107" s="23">
        <v>0</v>
      </c>
      <c r="L107" s="147"/>
      <c r="M107" s="147"/>
      <c r="N107" s="147"/>
      <c r="O107" s="147"/>
      <c r="P107" s="147"/>
      <c r="Q107" s="147"/>
      <c r="R107" s="147"/>
      <c r="S107" s="129">
        <v>48</v>
      </c>
      <c r="U107" s="156"/>
      <c r="V107" s="157" t="s">
        <v>48</v>
      </c>
      <c r="W107" s="175">
        <v>408</v>
      </c>
      <c r="X107" s="156">
        <f t="shared" ref="X107:X112" si="27">SUM(B107:E107)</f>
        <v>60</v>
      </c>
      <c r="Y107" s="156">
        <v>48</v>
      </c>
      <c r="AG107" s="129"/>
      <c r="AH107" s="129"/>
      <c r="AJ107" s="129"/>
    </row>
    <row r="108" spans="1:36" ht="16.5" customHeight="1">
      <c r="A108" s="148" t="s">
        <v>48</v>
      </c>
      <c r="B108" s="74">
        <v>7</v>
      </c>
      <c r="C108" s="23">
        <v>3</v>
      </c>
      <c r="D108" s="74">
        <v>14</v>
      </c>
      <c r="E108" s="74">
        <v>24</v>
      </c>
      <c r="F108" s="74">
        <v>0</v>
      </c>
      <c r="G108" s="74">
        <v>16</v>
      </c>
      <c r="H108" s="23">
        <v>1</v>
      </c>
      <c r="I108" s="23">
        <v>29</v>
      </c>
      <c r="J108" s="23">
        <v>1</v>
      </c>
      <c r="K108" s="23">
        <v>1</v>
      </c>
      <c r="L108" s="147"/>
      <c r="M108" s="147"/>
      <c r="N108" s="147"/>
      <c r="O108" s="147"/>
      <c r="P108" s="147"/>
      <c r="Q108" s="147"/>
      <c r="R108" s="147"/>
      <c r="S108" s="129">
        <f t="shared" ref="S108:S114" si="28">SUM(G108:K108)</f>
        <v>48</v>
      </c>
      <c r="T108" s="129">
        <v>40</v>
      </c>
      <c r="U108" s="156"/>
      <c r="V108" s="156" t="s">
        <v>50</v>
      </c>
      <c r="W108" s="175">
        <v>505</v>
      </c>
      <c r="X108" s="156">
        <f t="shared" si="27"/>
        <v>48</v>
      </c>
      <c r="Y108" s="156">
        <v>41</v>
      </c>
      <c r="AG108" s="129"/>
      <c r="AH108" s="129"/>
      <c r="AJ108" s="129"/>
    </row>
    <row r="109" spans="1:36" ht="16.5" customHeight="1">
      <c r="A109" s="153" t="s">
        <v>49</v>
      </c>
      <c r="B109" s="74">
        <v>7</v>
      </c>
      <c r="C109" s="23">
        <v>3</v>
      </c>
      <c r="D109" s="74">
        <v>14</v>
      </c>
      <c r="E109" s="74">
        <v>24</v>
      </c>
      <c r="F109" s="74">
        <v>0</v>
      </c>
      <c r="G109" s="74">
        <v>6</v>
      </c>
      <c r="H109" s="23">
        <v>1</v>
      </c>
      <c r="I109" s="23">
        <v>24</v>
      </c>
      <c r="J109" s="23">
        <v>6</v>
      </c>
      <c r="K109" s="23">
        <v>0</v>
      </c>
      <c r="L109" s="147"/>
      <c r="M109" s="147"/>
      <c r="N109" s="150">
        <f>SUM(K99+K108)</f>
        <v>10</v>
      </c>
      <c r="O109" s="147"/>
      <c r="P109" s="147"/>
      <c r="Q109" s="147"/>
      <c r="R109" s="147"/>
      <c r="S109" s="129">
        <f t="shared" si="28"/>
        <v>37</v>
      </c>
      <c r="T109" s="129"/>
      <c r="U109" s="156"/>
      <c r="V109" s="156" t="s">
        <v>53</v>
      </c>
      <c r="W109" s="175">
        <v>509</v>
      </c>
      <c r="X109" s="156">
        <f t="shared" si="27"/>
        <v>48</v>
      </c>
      <c r="Y109" s="156">
        <v>27</v>
      </c>
      <c r="AG109" s="129"/>
      <c r="AH109" s="129"/>
      <c r="AJ109" s="129"/>
    </row>
    <row r="110" spans="1:36" ht="16.5" customHeight="1">
      <c r="A110" s="153" t="s">
        <v>53</v>
      </c>
      <c r="B110" s="74">
        <v>5</v>
      </c>
      <c r="C110" s="23">
        <v>2</v>
      </c>
      <c r="D110" s="74">
        <v>11</v>
      </c>
      <c r="E110" s="74">
        <v>18</v>
      </c>
      <c r="F110" s="74">
        <v>0</v>
      </c>
      <c r="G110" s="74">
        <v>5</v>
      </c>
      <c r="H110" s="23">
        <v>2</v>
      </c>
      <c r="I110" s="23">
        <v>16</v>
      </c>
      <c r="J110" s="23">
        <v>4</v>
      </c>
      <c r="K110" s="23">
        <v>0</v>
      </c>
      <c r="L110" s="147"/>
      <c r="M110" s="147"/>
      <c r="N110" s="147"/>
      <c r="O110" s="147"/>
      <c r="P110" s="147"/>
      <c r="Q110" s="147"/>
      <c r="R110" s="147"/>
      <c r="S110" s="129">
        <f t="shared" si="28"/>
        <v>27</v>
      </c>
      <c r="T110" s="165">
        <v>27</v>
      </c>
      <c r="U110" s="156"/>
      <c r="V110" s="156" t="s">
        <v>51</v>
      </c>
      <c r="W110" s="175">
        <v>503</v>
      </c>
      <c r="X110" s="156">
        <f t="shared" si="27"/>
        <v>36</v>
      </c>
      <c r="Y110" s="156">
        <v>34</v>
      </c>
      <c r="AG110" s="129"/>
      <c r="AH110" s="129"/>
      <c r="AJ110" s="129"/>
    </row>
    <row r="111" spans="1:36" ht="16.5" customHeight="1">
      <c r="A111" s="153" t="s">
        <v>51</v>
      </c>
      <c r="B111" s="74">
        <v>5</v>
      </c>
      <c r="C111" s="23">
        <v>2</v>
      </c>
      <c r="D111" s="74">
        <v>11</v>
      </c>
      <c r="E111" s="74">
        <v>18</v>
      </c>
      <c r="F111" s="74">
        <v>0</v>
      </c>
      <c r="G111" s="74">
        <v>4</v>
      </c>
      <c r="H111" s="23">
        <v>2</v>
      </c>
      <c r="I111" s="23">
        <v>22</v>
      </c>
      <c r="J111" s="23">
        <v>6</v>
      </c>
      <c r="K111" s="23">
        <v>0</v>
      </c>
      <c r="L111" s="147"/>
      <c r="M111" s="147"/>
      <c r="N111" s="147"/>
      <c r="O111" s="147"/>
      <c r="P111" s="147"/>
      <c r="Q111" s="147"/>
      <c r="R111" s="147"/>
      <c r="S111" s="129">
        <f t="shared" si="28"/>
        <v>34</v>
      </c>
      <c r="T111" s="165"/>
      <c r="U111" s="156"/>
      <c r="V111" s="156" t="s">
        <v>54</v>
      </c>
      <c r="W111" s="175">
        <v>516</v>
      </c>
      <c r="X111" s="156">
        <f t="shared" si="27"/>
        <v>36</v>
      </c>
      <c r="Y111" s="156">
        <v>27</v>
      </c>
      <c r="AG111" s="129"/>
      <c r="AH111" s="129"/>
      <c r="AJ111" s="129"/>
    </row>
    <row r="112" spans="1:36" ht="16.5" customHeight="1">
      <c r="A112" s="153" t="s">
        <v>54</v>
      </c>
      <c r="B112" s="74">
        <v>5</v>
      </c>
      <c r="C112" s="23">
        <v>2</v>
      </c>
      <c r="D112" s="74">
        <v>11</v>
      </c>
      <c r="E112" s="74">
        <v>18</v>
      </c>
      <c r="F112" s="74">
        <v>0</v>
      </c>
      <c r="G112" s="74">
        <v>9</v>
      </c>
      <c r="H112" s="23">
        <v>0</v>
      </c>
      <c r="I112" s="23">
        <v>8</v>
      </c>
      <c r="J112" s="23">
        <v>10</v>
      </c>
      <c r="K112" s="23">
        <v>0</v>
      </c>
      <c r="L112" s="147"/>
      <c r="M112" s="147"/>
      <c r="N112" s="147"/>
      <c r="O112" s="147"/>
      <c r="P112" s="147"/>
      <c r="Q112" s="147"/>
      <c r="R112" s="147"/>
      <c r="S112" s="129">
        <f t="shared" si="28"/>
        <v>27</v>
      </c>
      <c r="T112" s="165">
        <v>32</v>
      </c>
      <c r="U112" s="156"/>
      <c r="V112" s="156" t="s">
        <v>49</v>
      </c>
      <c r="W112" s="175">
        <v>504</v>
      </c>
      <c r="X112" s="156">
        <f t="shared" si="27"/>
        <v>36</v>
      </c>
      <c r="Y112" s="156">
        <v>37</v>
      </c>
      <c r="AG112" s="129"/>
      <c r="AH112" s="129"/>
      <c r="AJ112" s="129"/>
    </row>
    <row r="113" spans="1:41" ht="16.5" customHeight="1">
      <c r="A113" s="153" t="s">
        <v>50</v>
      </c>
      <c r="B113" s="74">
        <v>7</v>
      </c>
      <c r="C113" s="23">
        <v>3</v>
      </c>
      <c r="D113" s="74">
        <v>14</v>
      </c>
      <c r="E113" s="74">
        <v>24</v>
      </c>
      <c r="F113" s="74">
        <v>0</v>
      </c>
      <c r="G113" s="74">
        <v>5</v>
      </c>
      <c r="H113" s="23">
        <v>2</v>
      </c>
      <c r="I113" s="23">
        <v>26</v>
      </c>
      <c r="J113" s="23">
        <v>8</v>
      </c>
      <c r="K113" s="23">
        <v>0</v>
      </c>
      <c r="L113" s="147" t="e">
        <f>SUM(#REF!+I116)</f>
        <v>#REF!</v>
      </c>
      <c r="M113" s="147"/>
      <c r="N113" s="147"/>
      <c r="O113" s="147"/>
      <c r="P113" s="147"/>
      <c r="Q113" s="147"/>
      <c r="R113" s="147"/>
      <c r="S113" s="129">
        <f t="shared" si="28"/>
        <v>41</v>
      </c>
      <c r="T113" s="165">
        <v>56</v>
      </c>
      <c r="U113" s="156"/>
      <c r="V113" s="156" t="s">
        <v>45</v>
      </c>
      <c r="W113" s="175">
        <v>672</v>
      </c>
      <c r="X113" s="156">
        <v>60</v>
      </c>
      <c r="Y113" s="156">
        <v>57</v>
      </c>
      <c r="Z113" s="129"/>
      <c r="AG113" s="129"/>
      <c r="AH113" s="129"/>
      <c r="AJ113" s="129"/>
    </row>
    <row r="114" spans="1:41" ht="16.5" customHeight="1">
      <c r="A114" s="153" t="s">
        <v>47</v>
      </c>
      <c r="B114" s="74">
        <v>7</v>
      </c>
      <c r="C114" s="23">
        <v>3</v>
      </c>
      <c r="D114" s="74">
        <v>14</v>
      </c>
      <c r="E114" s="74">
        <v>24</v>
      </c>
      <c r="F114" s="74">
        <v>0</v>
      </c>
      <c r="G114" s="74">
        <v>12</v>
      </c>
      <c r="H114" s="23">
        <v>2</v>
      </c>
      <c r="I114" s="23">
        <v>20</v>
      </c>
      <c r="J114" s="23">
        <v>2</v>
      </c>
      <c r="K114" s="23">
        <v>0</v>
      </c>
      <c r="L114" s="147"/>
      <c r="M114" s="147"/>
      <c r="N114" s="147"/>
      <c r="O114" s="147"/>
      <c r="P114" s="147"/>
      <c r="Q114" s="147"/>
      <c r="R114" s="147"/>
      <c r="S114" s="129">
        <f t="shared" si="28"/>
        <v>36</v>
      </c>
      <c r="T114" s="165">
        <v>18</v>
      </c>
      <c r="U114" s="156"/>
      <c r="V114" s="156" t="s">
        <v>46</v>
      </c>
      <c r="W114" s="175">
        <v>862</v>
      </c>
      <c r="X114" s="156">
        <v>60</v>
      </c>
      <c r="Y114" s="156">
        <v>21</v>
      </c>
      <c r="Z114" s="129"/>
      <c r="AG114" s="129"/>
      <c r="AH114" s="129"/>
      <c r="AJ114" s="129"/>
    </row>
    <row r="115" spans="1:41" ht="16.5" customHeight="1">
      <c r="A115" s="160" t="s">
        <v>44</v>
      </c>
      <c r="B115" s="74">
        <f>SUM(B97:B114)</f>
        <v>170</v>
      </c>
      <c r="C115" s="74">
        <f t="shared" ref="C115:AO115" si="29">SUM(C97:C114)</f>
        <v>74</v>
      </c>
      <c r="D115" s="74">
        <f t="shared" si="29"/>
        <v>326</v>
      </c>
      <c r="E115" s="74">
        <f t="shared" si="29"/>
        <v>570</v>
      </c>
      <c r="F115" s="182">
        <f t="shared" si="29"/>
        <v>0</v>
      </c>
      <c r="G115" s="74">
        <f t="shared" si="29"/>
        <v>224</v>
      </c>
      <c r="H115" s="74">
        <f t="shared" si="29"/>
        <v>83</v>
      </c>
      <c r="I115" s="74">
        <f t="shared" si="29"/>
        <v>724</v>
      </c>
      <c r="J115" s="74">
        <f t="shared" si="29"/>
        <v>223</v>
      </c>
      <c r="K115" s="74">
        <f t="shared" si="29"/>
        <v>21</v>
      </c>
      <c r="L115" s="149" t="e">
        <f t="shared" si="29"/>
        <v>#REF!</v>
      </c>
      <c r="M115" s="149">
        <f t="shared" si="29"/>
        <v>0</v>
      </c>
      <c r="N115" s="149">
        <f t="shared" si="29"/>
        <v>10</v>
      </c>
      <c r="O115" s="149">
        <f t="shared" si="29"/>
        <v>0</v>
      </c>
      <c r="P115" s="149">
        <f t="shared" si="29"/>
        <v>0</v>
      </c>
      <c r="Q115" s="149">
        <f t="shared" si="29"/>
        <v>0</v>
      </c>
      <c r="R115" s="149">
        <f t="shared" si="29"/>
        <v>0</v>
      </c>
      <c r="S115" s="149">
        <f t="shared" si="29"/>
        <v>1282</v>
      </c>
      <c r="T115" s="149">
        <f t="shared" si="29"/>
        <v>209</v>
      </c>
      <c r="U115" s="149">
        <f t="shared" si="29"/>
        <v>0</v>
      </c>
      <c r="V115" s="149">
        <f t="shared" si="29"/>
        <v>0</v>
      </c>
      <c r="W115" s="149">
        <f t="shared" si="29"/>
        <v>8092</v>
      </c>
      <c r="X115" s="149">
        <f t="shared" si="29"/>
        <v>1144</v>
      </c>
      <c r="Y115" s="149">
        <f t="shared" si="29"/>
        <v>1276</v>
      </c>
      <c r="Z115" s="149">
        <f t="shared" si="29"/>
        <v>0</v>
      </c>
      <c r="AA115" s="149">
        <f t="shared" si="29"/>
        <v>0</v>
      </c>
      <c r="AB115" s="149">
        <f t="shared" si="29"/>
        <v>0</v>
      </c>
      <c r="AC115" s="149">
        <f t="shared" si="29"/>
        <v>0</v>
      </c>
      <c r="AD115" s="149">
        <f t="shared" si="29"/>
        <v>0</v>
      </c>
      <c r="AE115" s="149">
        <f t="shared" si="29"/>
        <v>0</v>
      </c>
      <c r="AF115" s="149">
        <f t="shared" si="29"/>
        <v>0</v>
      </c>
      <c r="AG115" s="149">
        <f t="shared" si="29"/>
        <v>0</v>
      </c>
      <c r="AH115" s="149">
        <f t="shared" si="29"/>
        <v>0</v>
      </c>
      <c r="AI115" s="149">
        <f t="shared" si="29"/>
        <v>0</v>
      </c>
      <c r="AJ115" s="149">
        <f t="shared" si="29"/>
        <v>0</v>
      </c>
      <c r="AK115" s="149">
        <f t="shared" si="29"/>
        <v>0</v>
      </c>
      <c r="AL115" s="149">
        <f t="shared" si="29"/>
        <v>0</v>
      </c>
      <c r="AM115" s="149">
        <f t="shared" si="29"/>
        <v>0</v>
      </c>
      <c r="AN115" s="149">
        <f t="shared" si="29"/>
        <v>0</v>
      </c>
      <c r="AO115" s="149">
        <f t="shared" si="29"/>
        <v>0</v>
      </c>
    </row>
    <row r="116" spans="1:41" ht="16.5" customHeight="1">
      <c r="A116" s="178"/>
      <c r="B116" s="114"/>
      <c r="C116" s="114"/>
      <c r="D116" s="23"/>
      <c r="E116" s="181"/>
      <c r="F116" s="183">
        <f>SUM(B115:F115)</f>
        <v>1140</v>
      </c>
      <c r="G116" s="114"/>
      <c r="H116" s="74"/>
      <c r="I116" s="23"/>
      <c r="J116" s="74"/>
      <c r="K116" s="74">
        <f>SUM(G115:K115)</f>
        <v>1275</v>
      </c>
      <c r="L116" s="150" t="e">
        <f>D116+#REF!</f>
        <v>#REF!</v>
      </c>
      <c r="M116" s="150" t="e">
        <f>K116+#REF!</f>
        <v>#REF!</v>
      </c>
      <c r="N116" s="150"/>
      <c r="O116" s="150"/>
      <c r="P116" s="150"/>
      <c r="Q116" s="150"/>
      <c r="R116" s="150"/>
      <c r="S116" s="129" t="e">
        <f>E116+#REF!</f>
        <v>#REF!</v>
      </c>
      <c r="T116" s="165" t="e">
        <f>#REF!+I116</f>
        <v>#REF!</v>
      </c>
      <c r="U116" s="165" t="e">
        <f>D116+#REF!</f>
        <v>#REF!</v>
      </c>
      <c r="V116" s="170" t="s">
        <v>56</v>
      </c>
      <c r="W116" s="131"/>
      <c r="X116" s="173">
        <f t="shared" ref="X116:Y116" si="30">SUM(X97:X114)</f>
        <v>1144</v>
      </c>
      <c r="Y116" s="173">
        <f t="shared" si="30"/>
        <v>1276</v>
      </c>
      <c r="Z116" s="129"/>
      <c r="AG116" s="129"/>
      <c r="AH116" s="129"/>
      <c r="AJ116" s="129"/>
    </row>
    <row r="117" spans="1:41" ht="16.5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M117" s="150"/>
      <c r="N117" s="150"/>
      <c r="O117" s="150"/>
      <c r="P117" s="150"/>
      <c r="Q117" s="150"/>
      <c r="R117" s="150"/>
      <c r="Z117" s="129"/>
      <c r="AG117" s="129"/>
      <c r="AH117" s="129"/>
      <c r="AJ117" s="129"/>
    </row>
    <row r="118" spans="1:41" ht="16.5" customHeight="1"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Z118" s="129"/>
      <c r="AG118" s="129"/>
      <c r="AH118" s="129"/>
      <c r="AJ118" s="129"/>
    </row>
    <row r="119" spans="1:41" ht="16.5" customHeight="1"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Z119" s="129"/>
      <c r="AG119" s="129"/>
      <c r="AH119" s="129"/>
      <c r="AJ119" s="129"/>
    </row>
    <row r="120" spans="1:41" ht="16.5" customHeight="1"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Z120" s="129"/>
      <c r="AG120" s="129"/>
      <c r="AH120" s="129"/>
      <c r="AJ120" s="129"/>
    </row>
    <row r="121" spans="1:41" ht="16.5" customHeight="1"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Z121" s="129"/>
      <c r="AG121" s="129"/>
      <c r="AH121" s="129"/>
      <c r="AJ121" s="129"/>
    </row>
    <row r="122" spans="1:41" ht="16.5" customHeight="1"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Z122" s="129"/>
      <c r="AG122" s="129"/>
      <c r="AH122" s="129"/>
      <c r="AJ122" s="129"/>
    </row>
    <row r="123" spans="1:41" ht="16.5" customHeight="1"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Z123" s="129"/>
      <c r="AG123" s="129"/>
      <c r="AH123" s="129"/>
      <c r="AJ123" s="129"/>
    </row>
    <row r="124" spans="1:41" ht="16.5" customHeight="1">
      <c r="E124" s="179"/>
      <c r="F124" s="179"/>
      <c r="G124" s="179"/>
      <c r="H124" s="179"/>
      <c r="I124" s="179"/>
      <c r="J124" s="179"/>
      <c r="K124" s="129"/>
      <c r="L124" s="129"/>
      <c r="M124" s="129"/>
      <c r="N124" s="129"/>
      <c r="O124" s="129"/>
      <c r="P124" s="129"/>
      <c r="Q124" s="129"/>
      <c r="R124" s="129"/>
      <c r="Z124" s="129"/>
      <c r="AG124" s="129"/>
      <c r="AH124" s="129"/>
      <c r="AJ124" s="129"/>
    </row>
    <row r="125" spans="1:41" ht="16.5" customHeight="1"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Z125" s="129"/>
      <c r="AG125" s="129"/>
      <c r="AH125" s="129"/>
      <c r="AJ125" s="129"/>
    </row>
    <row r="126" spans="1:41" ht="16.5" customHeight="1"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Z126" s="129"/>
      <c r="AG126" s="129"/>
      <c r="AH126" s="129"/>
      <c r="AJ126" s="129"/>
    </row>
    <row r="127" spans="1:41" ht="16.5" customHeight="1"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Z127" s="129"/>
      <c r="AG127" s="129"/>
      <c r="AH127" s="129"/>
      <c r="AJ127" s="129"/>
    </row>
    <row r="128" spans="1:41" ht="16.5" customHeight="1"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Z128" s="129"/>
      <c r="AG128" s="129"/>
      <c r="AH128" s="129"/>
      <c r="AJ128" s="129"/>
    </row>
    <row r="129" spans="7:36" ht="16.5" customHeight="1"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Z129" s="129"/>
      <c r="AG129" s="129"/>
      <c r="AH129" s="129"/>
      <c r="AJ129" s="129"/>
    </row>
    <row r="130" spans="7:36" ht="16.5" customHeight="1"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Z130" s="129"/>
      <c r="AG130" s="129"/>
      <c r="AH130" s="129"/>
      <c r="AJ130" s="129"/>
    </row>
    <row r="131" spans="7:36" ht="16.5" customHeight="1"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Z131" s="129"/>
      <c r="AG131" s="129"/>
      <c r="AH131" s="129"/>
      <c r="AJ131" s="129"/>
    </row>
    <row r="132" spans="7:36" ht="16.5" customHeight="1"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Z132" s="129"/>
      <c r="AG132" s="129"/>
      <c r="AH132" s="129"/>
      <c r="AJ132" s="129"/>
    </row>
    <row r="133" spans="7:36" ht="16.5" customHeight="1"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Z133" s="129"/>
      <c r="AG133" s="129"/>
      <c r="AH133" s="129"/>
      <c r="AJ133" s="129"/>
    </row>
    <row r="134" spans="7:36" ht="16.5" customHeight="1"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Z134" s="129"/>
      <c r="AG134" s="129"/>
      <c r="AH134" s="129"/>
      <c r="AJ134" s="129"/>
    </row>
    <row r="135" spans="7:36" ht="16.5" customHeight="1"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Z135" s="129"/>
      <c r="AG135" s="129"/>
      <c r="AH135" s="129"/>
      <c r="AJ135" s="129"/>
    </row>
    <row r="136" spans="7:36" ht="16.5" customHeight="1"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Z136" s="129"/>
      <c r="AG136" s="129"/>
      <c r="AH136" s="129"/>
      <c r="AJ136" s="129"/>
    </row>
    <row r="137" spans="7:36" ht="16.5" customHeight="1"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Z137" s="129"/>
      <c r="AG137" s="129"/>
      <c r="AH137" s="129"/>
      <c r="AJ137" s="129"/>
    </row>
    <row r="138" spans="7:36" ht="16.5" customHeight="1"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Z138" s="129"/>
      <c r="AG138" s="129"/>
      <c r="AH138" s="129"/>
      <c r="AJ138" s="129"/>
    </row>
    <row r="139" spans="7:36" ht="16.5" customHeight="1"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Z139" s="129"/>
      <c r="AG139" s="129"/>
      <c r="AH139" s="129"/>
      <c r="AJ139" s="129"/>
    </row>
    <row r="140" spans="7:36" ht="16.5" customHeight="1"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Z140" s="129"/>
      <c r="AG140" s="129"/>
      <c r="AH140" s="129"/>
      <c r="AJ140" s="129"/>
    </row>
    <row r="141" spans="7:36" ht="16.5" customHeight="1"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Z141" s="129"/>
      <c r="AG141" s="129"/>
      <c r="AH141" s="129"/>
      <c r="AJ141" s="129"/>
    </row>
    <row r="142" spans="7:36" ht="16.5" customHeight="1"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Z142" s="129"/>
      <c r="AG142" s="129"/>
      <c r="AH142" s="129"/>
      <c r="AJ142" s="129"/>
    </row>
    <row r="143" spans="7:36" ht="16.5" customHeight="1"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Z143" s="129"/>
      <c r="AG143" s="129"/>
      <c r="AH143" s="129"/>
      <c r="AJ143" s="129"/>
    </row>
    <row r="144" spans="7:36" ht="16.5" customHeight="1"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Z144" s="129"/>
      <c r="AG144" s="129"/>
      <c r="AH144" s="129"/>
      <c r="AJ144" s="129"/>
    </row>
    <row r="145" spans="7:36" ht="16.5" customHeight="1"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Z145" s="129"/>
      <c r="AG145" s="129"/>
      <c r="AH145" s="129"/>
      <c r="AJ145" s="129"/>
    </row>
    <row r="146" spans="7:36" ht="16.5" customHeight="1"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Z146" s="129"/>
      <c r="AG146" s="129"/>
      <c r="AH146" s="129"/>
      <c r="AJ146" s="129"/>
    </row>
    <row r="147" spans="7:36" ht="16.5" customHeight="1"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Z147" s="129"/>
      <c r="AG147" s="129"/>
      <c r="AH147" s="129"/>
      <c r="AJ147" s="129"/>
    </row>
    <row r="148" spans="7:36" ht="16.5" customHeight="1"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Z148" s="129"/>
      <c r="AG148" s="129"/>
      <c r="AH148" s="129"/>
      <c r="AJ148" s="129"/>
    </row>
    <row r="149" spans="7:36" ht="16.5" customHeight="1"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Z149" s="129"/>
      <c r="AG149" s="129"/>
      <c r="AH149" s="129"/>
      <c r="AJ149" s="129"/>
    </row>
    <row r="150" spans="7:36" ht="16.5" customHeight="1"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Z150" s="129"/>
      <c r="AG150" s="129"/>
      <c r="AH150" s="129"/>
      <c r="AJ150" s="129"/>
    </row>
    <row r="151" spans="7:36" ht="16.5" customHeight="1"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Z151" s="129"/>
      <c r="AG151" s="129"/>
      <c r="AH151" s="129"/>
      <c r="AJ151" s="129"/>
    </row>
    <row r="152" spans="7:36" ht="16.5" customHeight="1"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Z152" s="129"/>
      <c r="AG152" s="129"/>
      <c r="AH152" s="129"/>
      <c r="AJ152" s="129"/>
    </row>
    <row r="153" spans="7:36" ht="16.5" customHeight="1"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Z153" s="129"/>
      <c r="AG153" s="129"/>
      <c r="AH153" s="129"/>
      <c r="AJ153" s="129"/>
    </row>
    <row r="154" spans="7:36" ht="16.5" customHeight="1"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Z154" s="129"/>
      <c r="AG154" s="129"/>
      <c r="AH154" s="129"/>
      <c r="AJ154" s="129"/>
    </row>
    <row r="155" spans="7:36" ht="16.5" customHeight="1"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Z155" s="129"/>
      <c r="AG155" s="129"/>
      <c r="AH155" s="129"/>
      <c r="AJ155" s="129"/>
    </row>
    <row r="156" spans="7:36" ht="16.5" customHeight="1"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Z156" s="129"/>
      <c r="AG156" s="129"/>
      <c r="AH156" s="129"/>
      <c r="AJ156" s="129"/>
    </row>
    <row r="157" spans="7:36" ht="16.5" customHeight="1"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Z157" s="129"/>
      <c r="AG157" s="129"/>
      <c r="AH157" s="129"/>
      <c r="AJ157" s="129"/>
    </row>
    <row r="158" spans="7:36" ht="16.5" customHeight="1"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Z158" s="129"/>
      <c r="AG158" s="129"/>
      <c r="AH158" s="129"/>
      <c r="AJ158" s="129"/>
    </row>
    <row r="159" spans="7:36" ht="16.5" customHeight="1"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Z159" s="129"/>
      <c r="AG159" s="129"/>
      <c r="AH159" s="129"/>
      <c r="AJ159" s="129"/>
    </row>
    <row r="160" spans="7:36" ht="16.5" customHeight="1"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Z160" s="129"/>
      <c r="AG160" s="129"/>
      <c r="AH160" s="129"/>
      <c r="AJ160" s="129"/>
    </row>
    <row r="161" spans="7:36" ht="16.5" customHeight="1"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Z161" s="129"/>
      <c r="AG161" s="129"/>
      <c r="AH161" s="129"/>
      <c r="AJ161" s="129"/>
    </row>
    <row r="162" spans="7:36" ht="16.5" customHeight="1"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Z162" s="129"/>
      <c r="AG162" s="129"/>
      <c r="AH162" s="129"/>
      <c r="AJ162" s="129"/>
    </row>
    <row r="163" spans="7:36" ht="16.5" customHeight="1"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Z163" s="129"/>
      <c r="AG163" s="129"/>
      <c r="AH163" s="129"/>
      <c r="AJ163" s="129"/>
    </row>
    <row r="164" spans="7:36" ht="16.5" customHeight="1"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Z164" s="129"/>
      <c r="AG164" s="129"/>
      <c r="AH164" s="129"/>
      <c r="AJ164" s="129"/>
    </row>
    <row r="165" spans="7:36" ht="16.5" customHeight="1"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Z165" s="129"/>
      <c r="AG165" s="129"/>
      <c r="AH165" s="129"/>
      <c r="AJ165" s="129"/>
    </row>
    <row r="166" spans="7:36" ht="16.5" customHeight="1"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Z166" s="129"/>
      <c r="AG166" s="129"/>
      <c r="AH166" s="129"/>
      <c r="AJ166" s="129"/>
    </row>
    <row r="167" spans="7:36" ht="16.5" customHeight="1"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Z167" s="129"/>
      <c r="AG167" s="129"/>
      <c r="AH167" s="129"/>
      <c r="AJ167" s="129"/>
    </row>
    <row r="168" spans="7:36" ht="16.5" customHeight="1"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Z168" s="129"/>
      <c r="AG168" s="129"/>
      <c r="AH168" s="129"/>
      <c r="AJ168" s="129"/>
    </row>
    <row r="169" spans="7:36" ht="16.5" customHeight="1"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Z169" s="129"/>
      <c r="AG169" s="129"/>
      <c r="AH169" s="129"/>
      <c r="AJ169" s="129"/>
    </row>
    <row r="170" spans="7:36" ht="16.5" customHeight="1"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Z170" s="129"/>
      <c r="AG170" s="129"/>
      <c r="AH170" s="129"/>
      <c r="AJ170" s="129"/>
    </row>
    <row r="171" spans="7:36" ht="16.5" customHeight="1"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Z171" s="129"/>
      <c r="AG171" s="129"/>
      <c r="AH171" s="129"/>
      <c r="AJ171" s="129"/>
    </row>
    <row r="172" spans="7:36" ht="16.5" customHeight="1"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Z172" s="129"/>
      <c r="AG172" s="129"/>
      <c r="AH172" s="129"/>
      <c r="AJ172" s="129"/>
    </row>
    <row r="173" spans="7:36" ht="16.5" customHeight="1"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Z173" s="129"/>
      <c r="AG173" s="129"/>
      <c r="AH173" s="129"/>
      <c r="AJ173" s="129"/>
    </row>
    <row r="174" spans="7:36" ht="16.5" customHeight="1"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Z174" s="129"/>
      <c r="AG174" s="129"/>
      <c r="AH174" s="129"/>
      <c r="AJ174" s="129"/>
    </row>
    <row r="175" spans="7:36" ht="16.5" customHeight="1"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Z175" s="129"/>
      <c r="AG175" s="129"/>
      <c r="AH175" s="129"/>
      <c r="AJ175" s="129"/>
    </row>
    <row r="176" spans="7:36" ht="16.5" customHeight="1"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Z176" s="129"/>
      <c r="AG176" s="129"/>
      <c r="AH176" s="129"/>
      <c r="AJ176" s="129"/>
    </row>
    <row r="177" spans="7:36" ht="16.5" customHeight="1"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Z177" s="129"/>
      <c r="AG177" s="129"/>
      <c r="AH177" s="129"/>
      <c r="AJ177" s="129"/>
    </row>
    <row r="178" spans="7:36" ht="16.5" customHeight="1"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Z178" s="129"/>
      <c r="AG178" s="129"/>
      <c r="AH178" s="129"/>
      <c r="AJ178" s="129"/>
    </row>
    <row r="179" spans="7:36" ht="16.5" customHeight="1"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Z179" s="129"/>
      <c r="AG179" s="129"/>
      <c r="AH179" s="129"/>
      <c r="AJ179" s="129"/>
    </row>
    <row r="180" spans="7:36" ht="16.5" customHeight="1"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Z180" s="129"/>
      <c r="AG180" s="129"/>
      <c r="AH180" s="129"/>
      <c r="AJ180" s="129"/>
    </row>
    <row r="181" spans="7:36" ht="16.5" customHeight="1"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Z181" s="129"/>
      <c r="AG181" s="129"/>
      <c r="AH181" s="129"/>
      <c r="AJ181" s="129"/>
    </row>
    <row r="182" spans="7:36" ht="16.5" customHeight="1"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Z182" s="129"/>
      <c r="AG182" s="129"/>
      <c r="AH182" s="129"/>
      <c r="AJ182" s="129"/>
    </row>
    <row r="183" spans="7:36" ht="16.5" customHeight="1"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Z183" s="129"/>
      <c r="AG183" s="129"/>
      <c r="AH183" s="129"/>
      <c r="AJ183" s="129"/>
    </row>
    <row r="184" spans="7:36" ht="16.5" customHeight="1"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Z184" s="129"/>
      <c r="AG184" s="129"/>
      <c r="AH184" s="129"/>
      <c r="AJ184" s="129"/>
    </row>
    <row r="185" spans="7:36" ht="16.5" customHeight="1"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Z185" s="129"/>
      <c r="AG185" s="129"/>
      <c r="AH185" s="129"/>
      <c r="AJ185" s="129"/>
    </row>
    <row r="186" spans="7:36" ht="16.5" customHeight="1"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Z186" s="129"/>
      <c r="AG186" s="129"/>
      <c r="AH186" s="129"/>
      <c r="AJ186" s="129"/>
    </row>
    <row r="187" spans="7:36" ht="16.5" customHeight="1"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Z187" s="129"/>
      <c r="AG187" s="129"/>
      <c r="AH187" s="129"/>
      <c r="AJ187" s="129"/>
    </row>
    <row r="188" spans="7:36" ht="16.5" customHeight="1"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Z188" s="129"/>
      <c r="AG188" s="129"/>
      <c r="AH188" s="129"/>
      <c r="AJ188" s="129"/>
    </row>
    <row r="189" spans="7:36" ht="16.5" customHeight="1"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Z189" s="129"/>
      <c r="AG189" s="129"/>
      <c r="AH189" s="129"/>
      <c r="AJ189" s="129"/>
    </row>
    <row r="190" spans="7:36" ht="16.5" customHeight="1"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Z190" s="129"/>
      <c r="AG190" s="129"/>
      <c r="AH190" s="129"/>
      <c r="AJ190" s="129"/>
    </row>
    <row r="191" spans="7:36" ht="16.5" customHeight="1"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Z191" s="129"/>
      <c r="AG191" s="129"/>
      <c r="AH191" s="129"/>
      <c r="AJ191" s="129"/>
    </row>
    <row r="192" spans="7:36" ht="16.5" customHeight="1"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Z192" s="129"/>
      <c r="AG192" s="129"/>
      <c r="AH192" s="129"/>
      <c r="AJ192" s="129"/>
    </row>
    <row r="193" spans="7:36" ht="16.5" customHeight="1"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Z193" s="129"/>
      <c r="AG193" s="129"/>
      <c r="AH193" s="129"/>
      <c r="AJ193" s="129"/>
    </row>
    <row r="194" spans="7:36" ht="16.5" customHeight="1"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Z194" s="129"/>
      <c r="AG194" s="129"/>
      <c r="AH194" s="129"/>
      <c r="AJ194" s="129"/>
    </row>
    <row r="195" spans="7:36" ht="16.5" customHeight="1"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Z195" s="129"/>
      <c r="AG195" s="129"/>
      <c r="AH195" s="129"/>
      <c r="AJ195" s="129"/>
    </row>
    <row r="196" spans="7:36" ht="16.5" customHeight="1"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Z196" s="129"/>
      <c r="AG196" s="129"/>
      <c r="AH196" s="129"/>
      <c r="AJ196" s="129"/>
    </row>
    <row r="197" spans="7:36" ht="16.5" customHeight="1"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Z197" s="129"/>
      <c r="AG197" s="129"/>
      <c r="AH197" s="129"/>
      <c r="AJ197" s="129"/>
    </row>
    <row r="198" spans="7:36" ht="16.5" customHeight="1"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Z198" s="129"/>
      <c r="AG198" s="129"/>
      <c r="AH198" s="129"/>
      <c r="AJ198" s="129"/>
    </row>
    <row r="199" spans="7:36" ht="16.5" customHeight="1"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Z199" s="129"/>
      <c r="AG199" s="129"/>
      <c r="AH199" s="129"/>
      <c r="AJ199" s="129"/>
    </row>
    <row r="200" spans="7:36" ht="16.5" customHeight="1"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Z200" s="129"/>
      <c r="AG200" s="129"/>
      <c r="AH200" s="129"/>
      <c r="AJ200" s="129"/>
    </row>
    <row r="201" spans="7:36" ht="16.5" customHeight="1"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Z201" s="129"/>
      <c r="AG201" s="129"/>
      <c r="AH201" s="129"/>
      <c r="AJ201" s="129"/>
    </row>
    <row r="202" spans="7:36" ht="16.5" customHeight="1"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Z202" s="129"/>
      <c r="AG202" s="129"/>
      <c r="AH202" s="129"/>
      <c r="AJ202" s="129"/>
    </row>
    <row r="203" spans="7:36" ht="16.5" customHeight="1"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Z203" s="129"/>
      <c r="AG203" s="129"/>
      <c r="AH203" s="129"/>
      <c r="AJ203" s="129"/>
    </row>
    <row r="204" spans="7:36" ht="16.5" customHeight="1"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Z204" s="129"/>
      <c r="AG204" s="129"/>
      <c r="AH204" s="129"/>
      <c r="AJ204" s="129"/>
    </row>
    <row r="205" spans="7:36" ht="16.5" customHeight="1"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Z205" s="129"/>
      <c r="AG205" s="129"/>
      <c r="AH205" s="129"/>
      <c r="AJ205" s="129"/>
    </row>
    <row r="206" spans="7:36" ht="16.5" customHeight="1"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Z206" s="129"/>
      <c r="AG206" s="129"/>
      <c r="AH206" s="129"/>
      <c r="AJ206" s="129"/>
    </row>
    <row r="207" spans="7:36" ht="16.5" customHeight="1"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Z207" s="129"/>
      <c r="AG207" s="129"/>
      <c r="AH207" s="129"/>
      <c r="AJ207" s="129"/>
    </row>
    <row r="208" spans="7:36" ht="16.5" customHeight="1"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Z208" s="129"/>
      <c r="AG208" s="129"/>
      <c r="AH208" s="129"/>
      <c r="AJ208" s="129"/>
    </row>
    <row r="209" spans="7:36" ht="16.5" customHeight="1"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Z209" s="129"/>
      <c r="AG209" s="129"/>
      <c r="AH209" s="129"/>
      <c r="AJ209" s="129"/>
    </row>
    <row r="210" spans="7:36" ht="16.5" customHeight="1"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Z210" s="129"/>
      <c r="AG210" s="129"/>
      <c r="AH210" s="129"/>
      <c r="AJ210" s="129"/>
    </row>
    <row r="211" spans="7:36" ht="16.5" customHeight="1"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Z211" s="129"/>
      <c r="AG211" s="129"/>
      <c r="AH211" s="129"/>
      <c r="AJ211" s="129"/>
    </row>
    <row r="212" spans="7:36" ht="16.5" customHeight="1"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Z212" s="129"/>
      <c r="AG212" s="129"/>
      <c r="AH212" s="129"/>
      <c r="AJ212" s="129"/>
    </row>
    <row r="213" spans="7:36" ht="16.5" customHeight="1"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Z213" s="129"/>
      <c r="AG213" s="129"/>
      <c r="AH213" s="129"/>
      <c r="AJ213" s="129"/>
    </row>
    <row r="214" spans="7:36" ht="16.5" customHeight="1"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Z214" s="129"/>
      <c r="AG214" s="129"/>
      <c r="AH214" s="129"/>
      <c r="AJ214" s="129"/>
    </row>
    <row r="215" spans="7:36" ht="16.5" customHeight="1"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Z215" s="129"/>
      <c r="AG215" s="129"/>
      <c r="AH215" s="129"/>
      <c r="AJ215" s="129"/>
    </row>
    <row r="216" spans="7:36" ht="16.5" customHeight="1"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Z216" s="129"/>
      <c r="AG216" s="129"/>
      <c r="AH216" s="129"/>
      <c r="AJ216" s="129"/>
    </row>
    <row r="217" spans="7:36" ht="16.5" customHeight="1"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Z217" s="129"/>
      <c r="AG217" s="129"/>
      <c r="AH217" s="129"/>
      <c r="AJ217" s="129"/>
    </row>
    <row r="218" spans="7:36" ht="16.5" customHeight="1"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Z218" s="129"/>
      <c r="AG218" s="129"/>
      <c r="AH218" s="129"/>
      <c r="AJ218" s="129"/>
    </row>
    <row r="219" spans="7:36" ht="16.5" customHeight="1"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Z219" s="129"/>
      <c r="AG219" s="129"/>
      <c r="AH219" s="129"/>
      <c r="AJ219" s="129"/>
    </row>
    <row r="220" spans="7:36" ht="16.5" customHeight="1"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Z220" s="129"/>
      <c r="AG220" s="129"/>
      <c r="AH220" s="129"/>
      <c r="AJ220" s="129"/>
    </row>
    <row r="221" spans="7:36" ht="16.5" customHeight="1"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Z221" s="129"/>
      <c r="AG221" s="129"/>
      <c r="AH221" s="129"/>
      <c r="AJ221" s="129"/>
    </row>
    <row r="222" spans="7:36" ht="16.5" customHeight="1"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Z222" s="129"/>
      <c r="AG222" s="129"/>
      <c r="AH222" s="129"/>
      <c r="AJ222" s="129"/>
    </row>
    <row r="223" spans="7:36" ht="16.5" customHeight="1"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Z223" s="129"/>
      <c r="AG223" s="129"/>
      <c r="AH223" s="129"/>
      <c r="AJ223" s="129"/>
    </row>
    <row r="224" spans="7:36" ht="16.5" customHeight="1"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Z224" s="129"/>
      <c r="AG224" s="129"/>
      <c r="AH224" s="129"/>
      <c r="AJ224" s="129"/>
    </row>
    <row r="225" spans="7:36" ht="16.5" customHeight="1"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Z225" s="129"/>
      <c r="AG225" s="129"/>
      <c r="AH225" s="129"/>
      <c r="AJ225" s="129"/>
    </row>
    <row r="226" spans="7:36" ht="16.5" customHeight="1"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Z226" s="129"/>
      <c r="AG226" s="129"/>
      <c r="AH226" s="129"/>
      <c r="AJ226" s="129"/>
    </row>
    <row r="227" spans="7:36" ht="16.5" customHeight="1"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Z227" s="129"/>
      <c r="AG227" s="129"/>
      <c r="AH227" s="129"/>
      <c r="AJ227" s="129"/>
    </row>
    <row r="228" spans="7:36" ht="16.5" customHeight="1"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Z228" s="129"/>
      <c r="AG228" s="129"/>
      <c r="AH228" s="129"/>
      <c r="AJ228" s="129"/>
    </row>
    <row r="229" spans="7:36" ht="16.5" customHeight="1"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Z229" s="129"/>
      <c r="AG229" s="129"/>
      <c r="AH229" s="129"/>
      <c r="AJ229" s="129"/>
    </row>
    <row r="230" spans="7:36" ht="16.5" customHeight="1"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Z230" s="129"/>
      <c r="AG230" s="129"/>
      <c r="AH230" s="129"/>
      <c r="AJ230" s="129"/>
    </row>
    <row r="231" spans="7:36" ht="16.5" customHeight="1"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Z231" s="129"/>
      <c r="AG231" s="129"/>
      <c r="AH231" s="129"/>
      <c r="AJ231" s="129"/>
    </row>
    <row r="232" spans="7:36" ht="16.5" customHeight="1"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Z232" s="129"/>
      <c r="AG232" s="129"/>
      <c r="AH232" s="129"/>
      <c r="AJ232" s="129"/>
    </row>
    <row r="233" spans="7:36" ht="16.5" customHeight="1"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Z233" s="129"/>
      <c r="AG233" s="129"/>
      <c r="AH233" s="129"/>
      <c r="AJ233" s="129"/>
    </row>
    <row r="234" spans="7:36" ht="16.5" customHeight="1"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Z234" s="129"/>
      <c r="AG234" s="129"/>
      <c r="AH234" s="129"/>
      <c r="AJ234" s="129"/>
    </row>
    <row r="235" spans="7:36" ht="16.5" customHeight="1"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Z235" s="129"/>
      <c r="AG235" s="129"/>
      <c r="AH235" s="129"/>
      <c r="AJ235" s="129"/>
    </row>
    <row r="236" spans="7:36" ht="16.5" customHeight="1"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Z236" s="129"/>
      <c r="AG236" s="129"/>
      <c r="AH236" s="129"/>
      <c r="AJ236" s="129"/>
    </row>
    <row r="237" spans="7:36" ht="16.5" customHeight="1"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Z237" s="129"/>
      <c r="AG237" s="129"/>
      <c r="AH237" s="129"/>
      <c r="AJ237" s="129"/>
    </row>
    <row r="238" spans="7:36" ht="16.5" customHeight="1"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Z238" s="129"/>
      <c r="AG238" s="129"/>
      <c r="AH238" s="129"/>
      <c r="AJ238" s="129"/>
    </row>
    <row r="239" spans="7:36" ht="16.5" customHeight="1"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Z239" s="129"/>
      <c r="AG239" s="129"/>
      <c r="AH239" s="129"/>
      <c r="AJ239" s="129"/>
    </row>
    <row r="240" spans="7:36" ht="16.5" customHeight="1"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Z240" s="129"/>
      <c r="AG240" s="129"/>
      <c r="AH240" s="129"/>
      <c r="AJ240" s="129"/>
    </row>
    <row r="241" spans="7:36" ht="16.5" customHeight="1"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Z241" s="129"/>
      <c r="AG241" s="129"/>
      <c r="AH241" s="129"/>
      <c r="AJ241" s="129"/>
    </row>
    <row r="242" spans="7:36" ht="16.5" customHeight="1"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Z242" s="129"/>
      <c r="AG242" s="129"/>
      <c r="AH242" s="129"/>
      <c r="AJ242" s="129"/>
    </row>
    <row r="243" spans="7:36" ht="16.5" customHeight="1"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Z243" s="129"/>
      <c r="AG243" s="129"/>
      <c r="AH243" s="129"/>
      <c r="AJ243" s="129"/>
    </row>
    <row r="244" spans="7:36" ht="16.5" customHeight="1"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Z244" s="129"/>
      <c r="AG244" s="129"/>
      <c r="AH244" s="129"/>
      <c r="AJ244" s="129"/>
    </row>
    <row r="245" spans="7:36" ht="16.5" customHeight="1"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Z245" s="129"/>
      <c r="AG245" s="129"/>
      <c r="AH245" s="129"/>
      <c r="AJ245" s="129"/>
    </row>
    <row r="246" spans="7:36" ht="16.5" customHeight="1"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Z246" s="129"/>
      <c r="AG246" s="129"/>
      <c r="AH246" s="129"/>
      <c r="AJ246" s="129"/>
    </row>
    <row r="247" spans="7:36" ht="16.5" customHeight="1"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Z247" s="129"/>
      <c r="AG247" s="129"/>
      <c r="AH247" s="129"/>
      <c r="AJ247" s="129"/>
    </row>
    <row r="248" spans="7:36" ht="16.5" customHeight="1"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Z248" s="129"/>
      <c r="AG248" s="129"/>
      <c r="AH248" s="129"/>
      <c r="AJ248" s="129"/>
    </row>
    <row r="249" spans="7:36" ht="16.5" customHeight="1"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Z249" s="129"/>
      <c r="AG249" s="129"/>
      <c r="AH249" s="129"/>
      <c r="AJ249" s="129"/>
    </row>
    <row r="250" spans="7:36" ht="16.5" customHeight="1"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Z250" s="129"/>
      <c r="AG250" s="129"/>
      <c r="AH250" s="129"/>
      <c r="AJ250" s="129"/>
    </row>
    <row r="251" spans="7:36" ht="16.5" customHeight="1"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Z251" s="129"/>
      <c r="AG251" s="129"/>
      <c r="AH251" s="129"/>
      <c r="AJ251" s="129"/>
    </row>
    <row r="252" spans="7:36" ht="16.5" customHeight="1"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Z252" s="129"/>
      <c r="AG252" s="129"/>
      <c r="AH252" s="129"/>
      <c r="AJ252" s="129"/>
    </row>
    <row r="253" spans="7:36" ht="16.5" customHeight="1"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Z253" s="129"/>
      <c r="AG253" s="129"/>
      <c r="AH253" s="129"/>
      <c r="AJ253" s="129"/>
    </row>
    <row r="254" spans="7:36" ht="16.5" customHeight="1"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Z254" s="129"/>
      <c r="AG254" s="129"/>
      <c r="AH254" s="129"/>
      <c r="AJ254" s="129"/>
    </row>
    <row r="255" spans="7:36" ht="16.5" customHeight="1"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Z255" s="129"/>
      <c r="AG255" s="129"/>
      <c r="AH255" s="129"/>
      <c r="AJ255" s="129"/>
    </row>
    <row r="256" spans="7:36" ht="16.5" customHeight="1"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Z256" s="129"/>
      <c r="AG256" s="129"/>
      <c r="AH256" s="129"/>
      <c r="AJ256" s="129"/>
    </row>
    <row r="257" spans="7:36" ht="16.5" customHeight="1"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Z257" s="129"/>
      <c r="AG257" s="129"/>
      <c r="AH257" s="129"/>
      <c r="AJ257" s="129"/>
    </row>
    <row r="258" spans="7:36" ht="16.5" customHeight="1"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Z258" s="129"/>
      <c r="AG258" s="129"/>
      <c r="AH258" s="129"/>
      <c r="AJ258" s="129"/>
    </row>
    <row r="259" spans="7:36" ht="16.5" customHeight="1"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Z259" s="129"/>
      <c r="AG259" s="129"/>
      <c r="AH259" s="129"/>
      <c r="AJ259" s="129"/>
    </row>
    <row r="260" spans="7:36" ht="16.5" customHeight="1"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Z260" s="129"/>
      <c r="AG260" s="129"/>
      <c r="AH260" s="129"/>
      <c r="AJ260" s="129"/>
    </row>
    <row r="261" spans="7:36" ht="16.5" customHeight="1"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Z261" s="129"/>
      <c r="AG261" s="129"/>
      <c r="AH261" s="129"/>
      <c r="AJ261" s="129"/>
    </row>
    <row r="262" spans="7:36" ht="16.5" customHeight="1"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Z262" s="129"/>
      <c r="AG262" s="129"/>
      <c r="AH262" s="129"/>
      <c r="AJ262" s="129"/>
    </row>
    <row r="263" spans="7:36" ht="16.5" customHeight="1"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Z263" s="129"/>
      <c r="AG263" s="129"/>
      <c r="AH263" s="129"/>
      <c r="AJ263" s="129"/>
    </row>
    <row r="264" spans="7:36" ht="16.5" customHeight="1"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Z264" s="129"/>
      <c r="AG264" s="129"/>
      <c r="AH264" s="129"/>
      <c r="AJ264" s="129"/>
    </row>
    <row r="265" spans="7:36" ht="16.5" customHeight="1"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Z265" s="129"/>
      <c r="AG265" s="129"/>
      <c r="AH265" s="129"/>
      <c r="AJ265" s="129"/>
    </row>
    <row r="266" spans="7:36" ht="16.5" customHeight="1"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Z266" s="129"/>
      <c r="AG266" s="129"/>
      <c r="AH266" s="129"/>
      <c r="AJ266" s="129"/>
    </row>
    <row r="267" spans="7:36" ht="16.5" customHeight="1"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Z267" s="129"/>
      <c r="AG267" s="129"/>
      <c r="AH267" s="129"/>
      <c r="AJ267" s="129"/>
    </row>
    <row r="268" spans="7:36" ht="16.5" customHeight="1"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Z268" s="129"/>
      <c r="AG268" s="129"/>
      <c r="AH268" s="129"/>
      <c r="AJ268" s="129"/>
    </row>
    <row r="269" spans="7:36" ht="16.5" customHeight="1"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Z269" s="129"/>
      <c r="AG269" s="129"/>
      <c r="AH269" s="129"/>
      <c r="AJ269" s="129"/>
    </row>
    <row r="270" spans="7:36" ht="16.5" customHeight="1"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Z270" s="129"/>
      <c r="AG270" s="129"/>
      <c r="AH270" s="129"/>
      <c r="AJ270" s="129"/>
    </row>
    <row r="271" spans="7:36" ht="16.5" customHeight="1"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Z271" s="129"/>
      <c r="AG271" s="129"/>
      <c r="AH271" s="129"/>
      <c r="AJ271" s="129"/>
    </row>
    <row r="272" spans="7:36" ht="16.5" customHeight="1"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Z272" s="129"/>
      <c r="AG272" s="129"/>
      <c r="AH272" s="129"/>
      <c r="AJ272" s="129"/>
    </row>
    <row r="273" spans="7:36" ht="16.5" customHeight="1"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Z273" s="129"/>
      <c r="AG273" s="129"/>
      <c r="AH273" s="129"/>
      <c r="AJ273" s="129"/>
    </row>
    <row r="274" spans="7:36" ht="16.5" customHeight="1"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Z274" s="129"/>
      <c r="AG274" s="129"/>
      <c r="AH274" s="129"/>
      <c r="AJ274" s="129"/>
    </row>
    <row r="275" spans="7:36" ht="16.5" customHeight="1"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Z275" s="129"/>
      <c r="AG275" s="129"/>
      <c r="AH275" s="129"/>
      <c r="AJ275" s="129"/>
    </row>
    <row r="276" spans="7:36" ht="16.5" customHeight="1"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Z276" s="129"/>
      <c r="AG276" s="129"/>
      <c r="AH276" s="129"/>
      <c r="AJ276" s="129"/>
    </row>
    <row r="277" spans="7:36" ht="16.5" customHeight="1"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Z277" s="129"/>
      <c r="AG277" s="129"/>
      <c r="AH277" s="129"/>
      <c r="AJ277" s="129"/>
    </row>
    <row r="278" spans="7:36" ht="16.5" customHeight="1"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Z278" s="129"/>
      <c r="AG278" s="129"/>
      <c r="AH278" s="129"/>
      <c r="AJ278" s="129"/>
    </row>
    <row r="279" spans="7:36" ht="16.5" customHeight="1"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Z279" s="129"/>
      <c r="AG279" s="129"/>
      <c r="AH279" s="129"/>
      <c r="AJ279" s="129"/>
    </row>
    <row r="280" spans="7:36" ht="16.5" customHeight="1"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Z280" s="129"/>
      <c r="AG280" s="129"/>
      <c r="AH280" s="129"/>
      <c r="AJ280" s="129"/>
    </row>
    <row r="281" spans="7:36" ht="16.5" customHeight="1"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Z281" s="129"/>
      <c r="AG281" s="129"/>
      <c r="AH281" s="129"/>
      <c r="AJ281" s="129"/>
    </row>
    <row r="282" spans="7:36" ht="16.5" customHeight="1"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Z282" s="129"/>
      <c r="AG282" s="129"/>
      <c r="AH282" s="129"/>
      <c r="AJ282" s="129"/>
    </row>
    <row r="283" spans="7:36" ht="16.5" customHeight="1"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Z283" s="129"/>
      <c r="AG283" s="129"/>
      <c r="AH283" s="129"/>
      <c r="AJ283" s="129"/>
    </row>
    <row r="284" spans="7:36" ht="16.5" customHeight="1"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Z284" s="129"/>
      <c r="AG284" s="129"/>
      <c r="AH284" s="129"/>
      <c r="AJ284" s="129"/>
    </row>
    <row r="285" spans="7:36" ht="16.5" customHeight="1"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Z285" s="129"/>
      <c r="AG285" s="129"/>
      <c r="AH285" s="129"/>
      <c r="AJ285" s="129"/>
    </row>
    <row r="286" spans="7:36" ht="16.5" customHeight="1"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Z286" s="129"/>
      <c r="AG286" s="129"/>
      <c r="AH286" s="129"/>
      <c r="AJ286" s="129"/>
    </row>
    <row r="287" spans="7:36" ht="16.5" customHeight="1"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Z287" s="129"/>
      <c r="AG287" s="129"/>
      <c r="AH287" s="129"/>
      <c r="AJ287" s="129"/>
    </row>
    <row r="288" spans="7:36" ht="16.5" customHeight="1"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Z288" s="129"/>
      <c r="AG288" s="129"/>
      <c r="AH288" s="129"/>
      <c r="AJ288" s="129"/>
    </row>
    <row r="289" spans="7:36" ht="16.5" customHeight="1"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Z289" s="129"/>
      <c r="AG289" s="129"/>
      <c r="AH289" s="129"/>
      <c r="AJ289" s="129"/>
    </row>
    <row r="290" spans="7:36" ht="16.5" customHeight="1"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Z290" s="129"/>
      <c r="AG290" s="129"/>
      <c r="AH290" s="129"/>
      <c r="AJ290" s="129"/>
    </row>
    <row r="291" spans="7:36" ht="16.5" customHeight="1"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Z291" s="129"/>
      <c r="AG291" s="129"/>
      <c r="AH291" s="129"/>
      <c r="AJ291" s="129"/>
    </row>
    <row r="292" spans="7:36" ht="16.5" customHeight="1"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Z292" s="129"/>
      <c r="AG292" s="129"/>
      <c r="AH292" s="129"/>
      <c r="AJ292" s="129"/>
    </row>
    <row r="293" spans="7:36" ht="16.5" customHeight="1"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Z293" s="129"/>
      <c r="AG293" s="129"/>
      <c r="AH293" s="129"/>
      <c r="AJ293" s="129"/>
    </row>
    <row r="294" spans="7:36" ht="16.5" customHeight="1"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Z294" s="129"/>
      <c r="AG294" s="129"/>
      <c r="AH294" s="129"/>
      <c r="AJ294" s="129"/>
    </row>
    <row r="295" spans="7:36" ht="16.5" customHeight="1"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Z295" s="129"/>
      <c r="AG295" s="129"/>
      <c r="AH295" s="129"/>
      <c r="AJ295" s="129"/>
    </row>
    <row r="296" spans="7:36" ht="16.5" customHeight="1"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Z296" s="129"/>
      <c r="AG296" s="129"/>
      <c r="AH296" s="129"/>
      <c r="AJ296" s="129"/>
    </row>
    <row r="297" spans="7:36" ht="16.5" customHeight="1"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Z297" s="129"/>
      <c r="AG297" s="129"/>
      <c r="AH297" s="129"/>
      <c r="AJ297" s="129"/>
    </row>
    <row r="298" spans="7:36" ht="16.5" customHeight="1"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Z298" s="129"/>
      <c r="AG298" s="129"/>
      <c r="AH298" s="129"/>
      <c r="AJ298" s="129"/>
    </row>
    <row r="299" spans="7:36" ht="16.5" customHeight="1"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Z299" s="129"/>
      <c r="AG299" s="129"/>
      <c r="AH299" s="129"/>
      <c r="AJ299" s="129"/>
    </row>
    <row r="300" spans="7:36" ht="16.5" customHeight="1"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Z300" s="129"/>
      <c r="AG300" s="129"/>
      <c r="AH300" s="129"/>
      <c r="AJ300" s="129"/>
    </row>
    <row r="301" spans="7:36" ht="16.5" customHeight="1"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Z301" s="129"/>
      <c r="AG301" s="129"/>
      <c r="AH301" s="129"/>
      <c r="AJ301" s="129"/>
    </row>
    <row r="302" spans="7:36" ht="16.5" customHeight="1"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Z302" s="129"/>
      <c r="AG302" s="129"/>
      <c r="AH302" s="129"/>
      <c r="AJ302" s="129"/>
    </row>
    <row r="303" spans="7:36" ht="16.5" customHeight="1"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Z303" s="129"/>
      <c r="AG303" s="129"/>
      <c r="AH303" s="129"/>
      <c r="AJ303" s="129"/>
    </row>
    <row r="304" spans="7:36" ht="16.5" customHeight="1"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Z304" s="129"/>
      <c r="AG304" s="129"/>
      <c r="AH304" s="129"/>
      <c r="AJ304" s="129"/>
    </row>
    <row r="305" spans="7:36" ht="16.5" customHeight="1"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Z305" s="129"/>
      <c r="AG305" s="129"/>
      <c r="AH305" s="129"/>
      <c r="AJ305" s="129"/>
    </row>
    <row r="306" spans="7:36" ht="16.5" customHeight="1"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Z306" s="129"/>
      <c r="AG306" s="129"/>
      <c r="AH306" s="129"/>
      <c r="AJ306" s="129"/>
    </row>
    <row r="307" spans="7:36" ht="16.5" customHeight="1"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Z307" s="129"/>
      <c r="AG307" s="129"/>
      <c r="AH307" s="129"/>
      <c r="AJ307" s="129"/>
    </row>
    <row r="308" spans="7:36" ht="16.5" customHeight="1"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Z308" s="129"/>
      <c r="AG308" s="129"/>
      <c r="AH308" s="129"/>
      <c r="AJ308" s="129"/>
    </row>
    <row r="309" spans="7:36" ht="16.5" customHeight="1"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Z309" s="129"/>
      <c r="AG309" s="129"/>
      <c r="AH309" s="129"/>
      <c r="AJ309" s="129"/>
    </row>
    <row r="310" spans="7:36" ht="16.5" customHeight="1"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Z310" s="129"/>
      <c r="AG310" s="129"/>
      <c r="AH310" s="129"/>
      <c r="AJ310" s="129"/>
    </row>
    <row r="311" spans="7:36" ht="16.5" customHeight="1"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Z311" s="129"/>
      <c r="AG311" s="129"/>
      <c r="AH311" s="129"/>
      <c r="AJ311" s="129"/>
    </row>
    <row r="312" spans="7:36" ht="16.5" customHeight="1"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Z312" s="129"/>
      <c r="AG312" s="129"/>
      <c r="AH312" s="129"/>
      <c r="AJ312" s="129"/>
    </row>
    <row r="313" spans="7:36" ht="16.5" customHeight="1"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Z313" s="129"/>
      <c r="AG313" s="129"/>
      <c r="AH313" s="129"/>
      <c r="AJ313" s="129"/>
    </row>
    <row r="314" spans="7:36" ht="16.5" customHeight="1"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Z314" s="129"/>
      <c r="AG314" s="129"/>
      <c r="AH314" s="129"/>
      <c r="AJ314" s="129"/>
    </row>
    <row r="315" spans="7:36" ht="16.5" customHeight="1"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Z315" s="129"/>
      <c r="AG315" s="129"/>
      <c r="AH315" s="129"/>
      <c r="AJ315" s="129"/>
    </row>
    <row r="316" spans="7:36" ht="16.5" customHeight="1"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Z316" s="129"/>
      <c r="AG316" s="129"/>
      <c r="AH316" s="129"/>
      <c r="AJ316" s="129"/>
    </row>
    <row r="317" spans="7:36" ht="16.5" customHeight="1"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Z317" s="129"/>
      <c r="AG317" s="129"/>
      <c r="AH317" s="129"/>
      <c r="AJ317" s="129"/>
    </row>
    <row r="318" spans="7:36" ht="16.5" customHeight="1"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Z318" s="129"/>
      <c r="AG318" s="129"/>
      <c r="AH318" s="129"/>
      <c r="AJ318" s="129"/>
    </row>
    <row r="319" spans="7:36" ht="16.5" customHeight="1"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Z319" s="129"/>
      <c r="AG319" s="129"/>
      <c r="AH319" s="129"/>
      <c r="AJ319" s="129"/>
    </row>
    <row r="320" spans="7:36" ht="16.5" customHeight="1"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Z320" s="129"/>
      <c r="AG320" s="129"/>
      <c r="AH320" s="129"/>
      <c r="AJ320" s="129"/>
    </row>
    <row r="321" spans="7:36" ht="16.5" customHeight="1"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Z321" s="129"/>
      <c r="AG321" s="129"/>
      <c r="AH321" s="129"/>
      <c r="AJ321" s="129"/>
    </row>
    <row r="322" spans="7:36" ht="16.5" customHeight="1"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Z322" s="129"/>
      <c r="AG322" s="129"/>
      <c r="AH322" s="129"/>
      <c r="AJ322" s="129"/>
    </row>
    <row r="323" spans="7:36" ht="16.5" customHeight="1"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Z323" s="129"/>
      <c r="AG323" s="129"/>
      <c r="AH323" s="129"/>
      <c r="AJ323" s="129"/>
    </row>
    <row r="324" spans="7:36" ht="16.5" customHeight="1"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Z324" s="129"/>
      <c r="AG324" s="129"/>
      <c r="AH324" s="129"/>
      <c r="AJ324" s="129"/>
    </row>
    <row r="325" spans="7:36" ht="16.5" customHeight="1"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Z325" s="129"/>
      <c r="AG325" s="129"/>
      <c r="AH325" s="129"/>
      <c r="AJ325" s="129"/>
    </row>
    <row r="326" spans="7:36" ht="16.5" customHeight="1"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Z326" s="129"/>
      <c r="AG326" s="129"/>
      <c r="AH326" s="129"/>
      <c r="AJ326" s="129"/>
    </row>
    <row r="327" spans="7:36" ht="16.5" customHeight="1"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Z327" s="129"/>
      <c r="AG327" s="129"/>
      <c r="AH327" s="129"/>
      <c r="AJ327" s="129"/>
    </row>
    <row r="328" spans="7:36" ht="16.5" customHeight="1"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Z328" s="129"/>
      <c r="AG328" s="129"/>
      <c r="AH328" s="129"/>
      <c r="AJ328" s="129"/>
    </row>
    <row r="329" spans="7:36" ht="16.5" customHeight="1"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Z329" s="129"/>
      <c r="AG329" s="129"/>
      <c r="AH329" s="129"/>
      <c r="AJ329" s="129"/>
    </row>
    <row r="330" spans="7:36" ht="16.5" customHeight="1"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Z330" s="129"/>
      <c r="AG330" s="129"/>
      <c r="AH330" s="129"/>
      <c r="AJ330" s="129"/>
    </row>
    <row r="331" spans="7:36" ht="16.5" customHeight="1"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Z331" s="129"/>
      <c r="AG331" s="129"/>
      <c r="AH331" s="129"/>
      <c r="AJ331" s="129"/>
    </row>
    <row r="332" spans="7:36" ht="16.5" customHeight="1"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Z332" s="129"/>
      <c r="AG332" s="129"/>
      <c r="AH332" s="129"/>
      <c r="AJ332" s="129"/>
    </row>
    <row r="333" spans="7:36" ht="16.5" customHeight="1"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Z333" s="129"/>
      <c r="AG333" s="129"/>
      <c r="AH333" s="129"/>
      <c r="AJ333" s="129"/>
    </row>
    <row r="334" spans="7:36" ht="16.5" customHeight="1"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Z334" s="129"/>
      <c r="AG334" s="129"/>
      <c r="AH334" s="129"/>
      <c r="AJ334" s="129"/>
    </row>
    <row r="335" spans="7:36" ht="16.5" customHeight="1"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Z335" s="129"/>
      <c r="AG335" s="129"/>
      <c r="AH335" s="129"/>
      <c r="AJ335" s="129"/>
    </row>
    <row r="336" spans="7:36" ht="16.5" customHeight="1"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Z336" s="129"/>
      <c r="AG336" s="129"/>
      <c r="AH336" s="129"/>
      <c r="AJ336" s="129"/>
    </row>
    <row r="337" spans="7:36" ht="16.5" customHeight="1"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Z337" s="129"/>
      <c r="AG337" s="129"/>
      <c r="AH337" s="129"/>
      <c r="AJ337" s="129"/>
    </row>
    <row r="338" spans="7:36" ht="16.5" customHeight="1"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Z338" s="129"/>
      <c r="AG338" s="129"/>
      <c r="AH338" s="129"/>
      <c r="AJ338" s="129"/>
    </row>
    <row r="339" spans="7:36" ht="16.5" customHeight="1"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Z339" s="129"/>
      <c r="AG339" s="129"/>
      <c r="AH339" s="129"/>
      <c r="AJ339" s="129"/>
    </row>
    <row r="340" spans="7:36" ht="16.5" customHeight="1"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Z340" s="129"/>
      <c r="AG340" s="129"/>
      <c r="AH340" s="129"/>
      <c r="AJ340" s="129"/>
    </row>
    <row r="341" spans="7:36" ht="16.5" customHeight="1"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Z341" s="129"/>
      <c r="AG341" s="129"/>
      <c r="AH341" s="129"/>
      <c r="AJ341" s="129"/>
    </row>
    <row r="342" spans="7:36" ht="16.5" customHeight="1"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Z342" s="129"/>
      <c r="AG342" s="129"/>
      <c r="AH342" s="129"/>
      <c r="AJ342" s="129"/>
    </row>
    <row r="343" spans="7:36" ht="16.5" customHeight="1"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Z343" s="129"/>
      <c r="AG343" s="129"/>
      <c r="AH343" s="129"/>
      <c r="AJ343" s="129"/>
    </row>
    <row r="344" spans="7:36" ht="16.5" customHeight="1"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Z344" s="129"/>
      <c r="AG344" s="129"/>
      <c r="AH344" s="129"/>
      <c r="AJ344" s="129"/>
    </row>
    <row r="345" spans="7:36" ht="16.5" customHeight="1"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Z345" s="129"/>
      <c r="AG345" s="129"/>
      <c r="AH345" s="129"/>
      <c r="AJ345" s="129"/>
    </row>
    <row r="346" spans="7:36" ht="16.5" customHeight="1"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Z346" s="129"/>
      <c r="AG346" s="129"/>
      <c r="AH346" s="129"/>
      <c r="AJ346" s="129"/>
    </row>
    <row r="347" spans="7:36" ht="16.5" customHeight="1"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Z347" s="129"/>
      <c r="AG347" s="129"/>
      <c r="AH347" s="129"/>
      <c r="AJ347" s="129"/>
    </row>
    <row r="348" spans="7:36" ht="16.5" customHeight="1"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Z348" s="129"/>
      <c r="AG348" s="129"/>
      <c r="AH348" s="129"/>
      <c r="AJ348" s="129"/>
    </row>
    <row r="349" spans="7:36" ht="16.5" customHeight="1"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Z349" s="129"/>
      <c r="AG349" s="129"/>
      <c r="AH349" s="129"/>
      <c r="AJ349" s="129"/>
    </row>
    <row r="350" spans="7:36" ht="16.5" customHeight="1"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Z350" s="129"/>
      <c r="AG350" s="129"/>
      <c r="AH350" s="129"/>
      <c r="AJ350" s="129"/>
    </row>
    <row r="351" spans="7:36" ht="16.5" customHeight="1"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Z351" s="129"/>
      <c r="AG351" s="129"/>
      <c r="AH351" s="129"/>
      <c r="AJ351" s="129"/>
    </row>
    <row r="352" spans="7:36" ht="16.5" customHeight="1"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Z352" s="129"/>
      <c r="AG352" s="129"/>
      <c r="AH352" s="129"/>
      <c r="AJ352" s="129"/>
    </row>
    <row r="353" spans="7:36" ht="16.5" customHeight="1"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Z353" s="129"/>
      <c r="AG353" s="129"/>
      <c r="AH353" s="129"/>
      <c r="AJ353" s="129"/>
    </row>
    <row r="354" spans="7:36" ht="16.5" customHeight="1"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Z354" s="129"/>
      <c r="AG354" s="129"/>
      <c r="AH354" s="129"/>
      <c r="AJ354" s="129"/>
    </row>
    <row r="355" spans="7:36" ht="16.5" customHeight="1"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Z355" s="129"/>
      <c r="AG355" s="129"/>
      <c r="AH355" s="129"/>
      <c r="AJ355" s="129"/>
    </row>
    <row r="356" spans="7:36" ht="16.5" customHeight="1"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Z356" s="129"/>
      <c r="AG356" s="129"/>
      <c r="AH356" s="129"/>
      <c r="AJ356" s="129"/>
    </row>
    <row r="357" spans="7:36" ht="16.5" customHeight="1"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Z357" s="129"/>
      <c r="AG357" s="129"/>
      <c r="AH357" s="129"/>
      <c r="AJ357" s="129"/>
    </row>
    <row r="358" spans="7:36" ht="16.5" customHeight="1"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Z358" s="129"/>
      <c r="AG358" s="129"/>
      <c r="AH358" s="129"/>
      <c r="AJ358" s="129"/>
    </row>
    <row r="359" spans="7:36" ht="16.5" customHeight="1"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Z359" s="129"/>
      <c r="AG359" s="129"/>
      <c r="AH359" s="129"/>
      <c r="AJ359" s="129"/>
    </row>
    <row r="360" spans="7:36" ht="16.5" customHeight="1"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Z360" s="129"/>
      <c r="AG360" s="129"/>
      <c r="AH360" s="129"/>
      <c r="AJ360" s="129"/>
    </row>
    <row r="361" spans="7:36" ht="16.5" customHeight="1"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Z361" s="129"/>
      <c r="AG361" s="129"/>
      <c r="AH361" s="129"/>
      <c r="AJ361" s="129"/>
    </row>
    <row r="362" spans="7:36" ht="16.5" customHeight="1"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Z362" s="129"/>
      <c r="AG362" s="129"/>
      <c r="AH362" s="129"/>
      <c r="AJ362" s="129"/>
    </row>
    <row r="363" spans="7:36" ht="16.5" customHeight="1"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Z363" s="129"/>
      <c r="AG363" s="129"/>
      <c r="AH363" s="129"/>
      <c r="AJ363" s="129"/>
    </row>
    <row r="364" spans="7:36" ht="16.5" customHeight="1"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Z364" s="129"/>
      <c r="AG364" s="129"/>
      <c r="AH364" s="129"/>
      <c r="AJ364" s="129"/>
    </row>
    <row r="365" spans="7:36" ht="16.5" customHeight="1"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Z365" s="129"/>
      <c r="AG365" s="129"/>
      <c r="AH365" s="129"/>
      <c r="AJ365" s="129"/>
    </row>
    <row r="366" spans="7:36" ht="16.5" customHeight="1"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Z366" s="129"/>
      <c r="AG366" s="129"/>
      <c r="AH366" s="129"/>
      <c r="AJ366" s="129"/>
    </row>
    <row r="367" spans="7:36" ht="16.5" customHeight="1"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Z367" s="129"/>
      <c r="AG367" s="129"/>
      <c r="AH367" s="129"/>
      <c r="AJ367" s="129"/>
    </row>
    <row r="368" spans="7:36" ht="16.5" customHeight="1"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Z368" s="129"/>
      <c r="AG368" s="129"/>
      <c r="AH368" s="129"/>
      <c r="AJ368" s="129"/>
    </row>
    <row r="369" spans="7:36" ht="16.5" customHeight="1"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Z369" s="129"/>
      <c r="AG369" s="129"/>
      <c r="AH369" s="129"/>
      <c r="AJ369" s="129"/>
    </row>
    <row r="370" spans="7:36" ht="16.5" customHeight="1"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Z370" s="129"/>
      <c r="AG370" s="129"/>
      <c r="AH370" s="129"/>
      <c r="AJ370" s="129"/>
    </row>
    <row r="371" spans="7:36" ht="16.5" customHeight="1"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Z371" s="129"/>
      <c r="AG371" s="129"/>
      <c r="AH371" s="129"/>
      <c r="AJ371" s="129"/>
    </row>
    <row r="372" spans="7:36" ht="16.5" customHeight="1"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Z372" s="129"/>
      <c r="AG372" s="129"/>
      <c r="AH372" s="129"/>
      <c r="AJ372" s="129"/>
    </row>
    <row r="373" spans="7:36" ht="16.5" customHeight="1"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Z373" s="129"/>
      <c r="AG373" s="129"/>
      <c r="AH373" s="129"/>
      <c r="AJ373" s="129"/>
    </row>
    <row r="374" spans="7:36" ht="16.5" customHeight="1"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Z374" s="129"/>
      <c r="AG374" s="129"/>
      <c r="AH374" s="129"/>
      <c r="AJ374" s="129"/>
    </row>
    <row r="375" spans="7:36" ht="16.5" customHeight="1"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Z375" s="129"/>
      <c r="AG375" s="129"/>
      <c r="AH375" s="129"/>
      <c r="AJ375" s="129"/>
    </row>
    <row r="376" spans="7:36" ht="16.5" customHeight="1"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Z376" s="129"/>
      <c r="AG376" s="129"/>
      <c r="AH376" s="129"/>
      <c r="AJ376" s="129"/>
    </row>
    <row r="377" spans="7:36" ht="16.5" customHeight="1"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Z377" s="129"/>
      <c r="AG377" s="129"/>
      <c r="AH377" s="129"/>
      <c r="AJ377" s="129"/>
    </row>
    <row r="378" spans="7:36" ht="16.5" customHeight="1"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Z378" s="129"/>
      <c r="AG378" s="129"/>
      <c r="AH378" s="129"/>
      <c r="AJ378" s="129"/>
    </row>
    <row r="379" spans="7:36" ht="16.5" customHeight="1"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Z379" s="129"/>
      <c r="AG379" s="129"/>
      <c r="AH379" s="129"/>
      <c r="AJ379" s="129"/>
    </row>
    <row r="380" spans="7:36" ht="16.5" customHeight="1"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Z380" s="129"/>
      <c r="AG380" s="129"/>
      <c r="AH380" s="129"/>
      <c r="AJ380" s="129"/>
    </row>
    <row r="381" spans="7:36" ht="16.5" customHeight="1"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Z381" s="129"/>
      <c r="AG381" s="129"/>
      <c r="AH381" s="129"/>
      <c r="AJ381" s="129"/>
    </row>
    <row r="382" spans="7:36" ht="16.5" customHeight="1"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Z382" s="129"/>
      <c r="AG382" s="129"/>
      <c r="AH382" s="129"/>
      <c r="AJ382" s="129"/>
    </row>
    <row r="383" spans="7:36" ht="16.5" customHeight="1"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Z383" s="129"/>
      <c r="AG383" s="129"/>
      <c r="AH383" s="129"/>
      <c r="AJ383" s="129"/>
    </row>
    <row r="384" spans="7:36" ht="16.5" customHeight="1"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Z384" s="129"/>
      <c r="AG384" s="129"/>
      <c r="AH384" s="129"/>
      <c r="AJ384" s="129"/>
    </row>
    <row r="385" spans="7:36" ht="16.5" customHeight="1"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Z385" s="129"/>
      <c r="AG385" s="129"/>
      <c r="AH385" s="129"/>
      <c r="AJ385" s="129"/>
    </row>
    <row r="386" spans="7:36" ht="16.5" customHeight="1"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Z386" s="129"/>
      <c r="AG386" s="129"/>
      <c r="AH386" s="129"/>
      <c r="AJ386" s="129"/>
    </row>
    <row r="387" spans="7:36" ht="16.5" customHeight="1"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Z387" s="129"/>
      <c r="AG387" s="129"/>
      <c r="AH387" s="129"/>
      <c r="AJ387" s="129"/>
    </row>
    <row r="388" spans="7:36" ht="16.5" customHeight="1"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Z388" s="129"/>
      <c r="AG388" s="129"/>
      <c r="AH388" s="129"/>
      <c r="AJ388" s="129"/>
    </row>
    <row r="389" spans="7:36" ht="16.5" customHeight="1"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Z389" s="129"/>
      <c r="AG389" s="129"/>
      <c r="AH389" s="129"/>
      <c r="AJ389" s="129"/>
    </row>
    <row r="390" spans="7:36" ht="16.5" customHeight="1"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Z390" s="129"/>
      <c r="AG390" s="129"/>
      <c r="AH390" s="129"/>
      <c r="AJ390" s="129"/>
    </row>
    <row r="391" spans="7:36" ht="16.5" customHeight="1"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Z391" s="129"/>
      <c r="AG391" s="129"/>
      <c r="AH391" s="129"/>
      <c r="AJ391" s="129"/>
    </row>
    <row r="392" spans="7:36" ht="16.5" customHeight="1"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Z392" s="129"/>
      <c r="AG392" s="129"/>
      <c r="AH392" s="129"/>
      <c r="AJ392" s="129"/>
    </row>
    <row r="393" spans="7:36" ht="16.5" customHeight="1"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Z393" s="129"/>
      <c r="AG393" s="129"/>
      <c r="AH393" s="129"/>
      <c r="AJ393" s="129"/>
    </row>
    <row r="394" spans="7:36" ht="16.5" customHeight="1"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Z394" s="129"/>
      <c r="AG394" s="129"/>
      <c r="AH394" s="129"/>
      <c r="AJ394" s="129"/>
    </row>
    <row r="395" spans="7:36" ht="16.5" customHeight="1"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Z395" s="129"/>
      <c r="AG395" s="129"/>
      <c r="AH395" s="129"/>
      <c r="AJ395" s="129"/>
    </row>
    <row r="396" spans="7:36" ht="16.5" customHeight="1"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Z396" s="129"/>
      <c r="AG396" s="129"/>
      <c r="AH396" s="129"/>
      <c r="AJ396" s="129"/>
    </row>
    <row r="397" spans="7:36" ht="16.5" customHeight="1"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Z397" s="129"/>
      <c r="AG397" s="129"/>
      <c r="AH397" s="129"/>
      <c r="AJ397" s="129"/>
    </row>
    <row r="398" spans="7:36" ht="16.5" customHeight="1"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Z398" s="129"/>
      <c r="AG398" s="129"/>
      <c r="AH398" s="129"/>
      <c r="AJ398" s="129"/>
    </row>
    <row r="399" spans="7:36" ht="16.5" customHeight="1"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Z399" s="129"/>
      <c r="AG399" s="129"/>
      <c r="AH399" s="129"/>
      <c r="AJ399" s="129"/>
    </row>
    <row r="400" spans="7:36" ht="16.5" customHeight="1"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Z400" s="129"/>
      <c r="AG400" s="129"/>
      <c r="AH400" s="129"/>
      <c r="AJ400" s="129"/>
    </row>
    <row r="401" spans="7:36" ht="16.5" customHeight="1"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Z401" s="129"/>
      <c r="AG401" s="129"/>
      <c r="AH401" s="129"/>
      <c r="AJ401" s="129"/>
    </row>
    <row r="402" spans="7:36" ht="16.5" customHeight="1"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Z402" s="129"/>
      <c r="AG402" s="129"/>
      <c r="AH402" s="129"/>
      <c r="AJ402" s="129"/>
    </row>
    <row r="403" spans="7:36" ht="16.5" customHeight="1"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Z403" s="129"/>
      <c r="AG403" s="129"/>
      <c r="AH403" s="129"/>
      <c r="AJ403" s="129"/>
    </row>
    <row r="404" spans="7:36" ht="16.5" customHeight="1"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Z404" s="129"/>
      <c r="AG404" s="129"/>
      <c r="AH404" s="129"/>
      <c r="AJ404" s="129"/>
    </row>
    <row r="405" spans="7:36" ht="16.5" customHeight="1"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Z405" s="129"/>
      <c r="AG405" s="129"/>
      <c r="AH405" s="129"/>
      <c r="AJ405" s="129"/>
    </row>
    <row r="406" spans="7:36" ht="16.5" customHeight="1"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Z406" s="129"/>
      <c r="AG406" s="129"/>
      <c r="AH406" s="129"/>
      <c r="AJ406" s="129"/>
    </row>
    <row r="407" spans="7:36" ht="16.5" customHeight="1"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Z407" s="129"/>
      <c r="AG407" s="129"/>
      <c r="AH407" s="129"/>
      <c r="AJ407" s="129"/>
    </row>
    <row r="408" spans="7:36" ht="16.5" customHeight="1"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Z408" s="129"/>
      <c r="AG408" s="129"/>
      <c r="AH408" s="129"/>
      <c r="AJ408" s="129"/>
    </row>
    <row r="409" spans="7:36" ht="16.5" customHeight="1"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Z409" s="129"/>
      <c r="AG409" s="129"/>
      <c r="AH409" s="129"/>
      <c r="AJ409" s="129"/>
    </row>
    <row r="410" spans="7:36" ht="16.5" customHeight="1"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Z410" s="129"/>
      <c r="AG410" s="129"/>
      <c r="AH410" s="129"/>
      <c r="AJ410" s="129"/>
    </row>
    <row r="411" spans="7:36" ht="16.5" customHeight="1"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Z411" s="129"/>
      <c r="AG411" s="129"/>
      <c r="AH411" s="129"/>
      <c r="AJ411" s="129"/>
    </row>
    <row r="412" spans="7:36" ht="16.5" customHeight="1"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Z412" s="129"/>
      <c r="AG412" s="129"/>
      <c r="AH412" s="129"/>
      <c r="AJ412" s="129"/>
    </row>
    <row r="413" spans="7:36" ht="16.5" customHeight="1"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Z413" s="129"/>
      <c r="AG413" s="129"/>
      <c r="AH413" s="129"/>
      <c r="AJ413" s="129"/>
    </row>
    <row r="414" spans="7:36" ht="16.5" customHeight="1"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Z414" s="129"/>
      <c r="AG414" s="129"/>
      <c r="AH414" s="129"/>
      <c r="AJ414" s="129"/>
    </row>
    <row r="415" spans="7:36" ht="16.5" customHeight="1"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Z415" s="129"/>
      <c r="AG415" s="129"/>
      <c r="AH415" s="129"/>
      <c r="AJ415" s="129"/>
    </row>
    <row r="416" spans="7:36" ht="16.5" customHeight="1"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Z416" s="129"/>
      <c r="AG416" s="129"/>
      <c r="AH416" s="129"/>
      <c r="AJ416" s="129"/>
    </row>
    <row r="417" spans="7:36" ht="16.5" customHeight="1"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Z417" s="129"/>
      <c r="AG417" s="129"/>
      <c r="AH417" s="129"/>
      <c r="AJ417" s="129"/>
    </row>
    <row r="418" spans="7:36" ht="16.5" customHeight="1"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Z418" s="129"/>
      <c r="AG418" s="129"/>
      <c r="AH418" s="129"/>
      <c r="AJ418" s="129"/>
    </row>
    <row r="419" spans="7:36" ht="16.5" customHeight="1"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Z419" s="129"/>
      <c r="AG419" s="129"/>
      <c r="AH419" s="129"/>
      <c r="AJ419" s="129"/>
    </row>
    <row r="420" spans="7:36" ht="16.5" customHeight="1"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Z420" s="129"/>
      <c r="AG420" s="129"/>
      <c r="AH420" s="129"/>
      <c r="AJ420" s="129"/>
    </row>
    <row r="421" spans="7:36" ht="16.5" customHeight="1"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Z421" s="129"/>
      <c r="AG421" s="129"/>
      <c r="AH421" s="129"/>
      <c r="AJ421" s="129"/>
    </row>
    <row r="422" spans="7:36" ht="16.5" customHeight="1"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Z422" s="129"/>
      <c r="AG422" s="129"/>
      <c r="AH422" s="129"/>
      <c r="AJ422" s="129"/>
    </row>
    <row r="423" spans="7:36" ht="16.5" customHeight="1"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Z423" s="129"/>
      <c r="AG423" s="129"/>
      <c r="AH423" s="129"/>
      <c r="AJ423" s="129"/>
    </row>
    <row r="424" spans="7:36" ht="16.5" customHeight="1"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Z424" s="129"/>
      <c r="AG424" s="129"/>
      <c r="AH424" s="129"/>
      <c r="AJ424" s="129"/>
    </row>
    <row r="425" spans="7:36" ht="16.5" customHeight="1"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Z425" s="129"/>
      <c r="AG425" s="129"/>
      <c r="AH425" s="129"/>
      <c r="AJ425" s="129"/>
    </row>
    <row r="426" spans="7:36" ht="16.5" customHeight="1"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Z426" s="129"/>
      <c r="AG426" s="129"/>
      <c r="AH426" s="129"/>
      <c r="AJ426" s="129"/>
    </row>
    <row r="427" spans="7:36" ht="16.5" customHeight="1"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Z427" s="129"/>
      <c r="AG427" s="129"/>
      <c r="AH427" s="129"/>
      <c r="AJ427" s="129"/>
    </row>
    <row r="428" spans="7:36" ht="16.5" customHeight="1"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Z428" s="129"/>
      <c r="AG428" s="129"/>
      <c r="AH428" s="129"/>
      <c r="AJ428" s="129"/>
    </row>
    <row r="429" spans="7:36" ht="16.5" customHeight="1"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Z429" s="129"/>
      <c r="AG429" s="129"/>
      <c r="AH429" s="129"/>
      <c r="AJ429" s="129"/>
    </row>
    <row r="430" spans="7:36" ht="16.5" customHeight="1"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Z430" s="129"/>
      <c r="AG430" s="129"/>
      <c r="AH430" s="129"/>
      <c r="AJ430" s="129"/>
    </row>
    <row r="431" spans="7:36" ht="16.5" customHeight="1"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Z431" s="129"/>
      <c r="AG431" s="129"/>
      <c r="AH431" s="129"/>
      <c r="AJ431" s="129"/>
    </row>
    <row r="432" spans="7:36" ht="16.5" customHeight="1"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Z432" s="129"/>
      <c r="AG432" s="129"/>
      <c r="AH432" s="129"/>
      <c r="AJ432" s="129"/>
    </row>
    <row r="433" spans="7:36" ht="16.5" customHeight="1"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Z433" s="129"/>
      <c r="AG433" s="129"/>
      <c r="AH433" s="129"/>
      <c r="AJ433" s="129"/>
    </row>
    <row r="434" spans="7:36" ht="16.5" customHeight="1"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Z434" s="129"/>
      <c r="AG434" s="129"/>
      <c r="AH434" s="129"/>
      <c r="AJ434" s="129"/>
    </row>
    <row r="435" spans="7:36" ht="16.5" customHeight="1"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Z435" s="129"/>
      <c r="AG435" s="129"/>
      <c r="AH435" s="129"/>
      <c r="AJ435" s="129"/>
    </row>
    <row r="436" spans="7:36" ht="16.5" customHeight="1"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Z436" s="129"/>
      <c r="AG436" s="129"/>
      <c r="AH436" s="129"/>
      <c r="AJ436" s="129"/>
    </row>
    <row r="437" spans="7:36" ht="16.5" customHeight="1"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Z437" s="129"/>
      <c r="AG437" s="129"/>
      <c r="AH437" s="129"/>
      <c r="AJ437" s="129"/>
    </row>
    <row r="438" spans="7:36" ht="16.5" customHeight="1"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Z438" s="129"/>
      <c r="AG438" s="129"/>
      <c r="AH438" s="129"/>
      <c r="AJ438" s="129"/>
    </row>
    <row r="439" spans="7:36" ht="16.5" customHeight="1"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Z439" s="129"/>
      <c r="AG439" s="129"/>
      <c r="AH439" s="129"/>
      <c r="AJ439" s="129"/>
    </row>
    <row r="440" spans="7:36" ht="16.5" customHeight="1"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Z440" s="129"/>
      <c r="AG440" s="129"/>
      <c r="AH440" s="129"/>
      <c r="AJ440" s="129"/>
    </row>
    <row r="441" spans="7:36" ht="16.5" customHeight="1"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Z441" s="129"/>
      <c r="AG441" s="129"/>
      <c r="AH441" s="129"/>
      <c r="AJ441" s="129"/>
    </row>
    <row r="442" spans="7:36" ht="16.5" customHeight="1"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Z442" s="129"/>
      <c r="AG442" s="129"/>
      <c r="AH442" s="129"/>
      <c r="AJ442" s="129"/>
    </row>
    <row r="443" spans="7:36" ht="16.5" customHeight="1"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Z443" s="129"/>
      <c r="AG443" s="129"/>
      <c r="AH443" s="129"/>
      <c r="AJ443" s="129"/>
    </row>
    <row r="444" spans="7:36" ht="16.5" customHeight="1"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Z444" s="129"/>
      <c r="AG444" s="129"/>
      <c r="AH444" s="129"/>
      <c r="AJ444" s="129"/>
    </row>
    <row r="445" spans="7:36" ht="16.5" customHeight="1"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Z445" s="129"/>
      <c r="AG445" s="129"/>
      <c r="AH445" s="129"/>
      <c r="AJ445" s="129"/>
    </row>
    <row r="446" spans="7:36" ht="16.5" customHeight="1"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Z446" s="129"/>
      <c r="AG446" s="129"/>
      <c r="AH446" s="129"/>
      <c r="AJ446" s="129"/>
    </row>
    <row r="447" spans="7:36" ht="16.5" customHeight="1"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Z447" s="129"/>
      <c r="AG447" s="129"/>
      <c r="AH447" s="129"/>
      <c r="AJ447" s="129"/>
    </row>
    <row r="448" spans="7:36" ht="16.5" customHeight="1"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Z448" s="129"/>
      <c r="AG448" s="129"/>
      <c r="AH448" s="129"/>
      <c r="AJ448" s="129"/>
    </row>
    <row r="449" spans="7:36" ht="16.5" customHeight="1"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Z449" s="129"/>
      <c r="AG449" s="129"/>
      <c r="AH449" s="129"/>
      <c r="AJ449" s="129"/>
    </row>
    <row r="450" spans="7:36" ht="16.5" customHeight="1"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Z450" s="129"/>
      <c r="AG450" s="129"/>
      <c r="AH450" s="129"/>
      <c r="AJ450" s="129"/>
    </row>
    <row r="451" spans="7:36" ht="16.5" customHeight="1"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Z451" s="129"/>
      <c r="AG451" s="129"/>
      <c r="AH451" s="129"/>
      <c r="AJ451" s="129"/>
    </row>
    <row r="452" spans="7:36" ht="16.5" customHeight="1"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Z452" s="129"/>
      <c r="AG452" s="129"/>
      <c r="AH452" s="129"/>
      <c r="AJ452" s="129"/>
    </row>
    <row r="453" spans="7:36" ht="16.5" customHeight="1"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Z453" s="129"/>
      <c r="AG453" s="129"/>
      <c r="AH453" s="129"/>
      <c r="AJ453" s="129"/>
    </row>
    <row r="454" spans="7:36" ht="16.5" customHeight="1"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Z454" s="129"/>
      <c r="AG454" s="129"/>
      <c r="AH454" s="129"/>
      <c r="AJ454" s="129"/>
    </row>
    <row r="455" spans="7:36" ht="16.5" customHeight="1"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Z455" s="129"/>
      <c r="AG455" s="129"/>
      <c r="AH455" s="129"/>
      <c r="AJ455" s="129"/>
    </row>
    <row r="456" spans="7:36" ht="16.5" customHeight="1"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Z456" s="129"/>
      <c r="AG456" s="129"/>
      <c r="AH456" s="129"/>
      <c r="AJ456" s="129"/>
    </row>
    <row r="457" spans="7:36" ht="16.5" customHeight="1"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Z457" s="129"/>
      <c r="AG457" s="129"/>
      <c r="AH457" s="129"/>
      <c r="AJ457" s="129"/>
    </row>
    <row r="458" spans="7:36" ht="16.5" customHeight="1"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Z458" s="129"/>
      <c r="AG458" s="129"/>
      <c r="AH458" s="129"/>
      <c r="AJ458" s="129"/>
    </row>
    <row r="459" spans="7:36" ht="16.5" customHeight="1"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Z459" s="129"/>
      <c r="AG459" s="129"/>
      <c r="AH459" s="129"/>
      <c r="AJ459" s="129"/>
    </row>
    <row r="460" spans="7:36" ht="16.5" customHeight="1"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Z460" s="129"/>
      <c r="AG460" s="129"/>
      <c r="AH460" s="129"/>
      <c r="AJ460" s="129"/>
    </row>
    <row r="461" spans="7:36" ht="16.5" customHeight="1"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Z461" s="129"/>
      <c r="AG461" s="129"/>
      <c r="AH461" s="129"/>
      <c r="AJ461" s="129"/>
    </row>
    <row r="462" spans="7:36" ht="16.5" customHeight="1"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Z462" s="129"/>
      <c r="AG462" s="129"/>
      <c r="AH462" s="129"/>
      <c r="AJ462" s="129"/>
    </row>
    <row r="463" spans="7:36" ht="16.5" customHeight="1"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Z463" s="129"/>
      <c r="AG463" s="129"/>
      <c r="AH463" s="129"/>
      <c r="AJ463" s="129"/>
    </row>
    <row r="464" spans="7:36" ht="16.5" customHeight="1"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Z464" s="129"/>
      <c r="AG464" s="129"/>
      <c r="AH464" s="129"/>
      <c r="AJ464" s="129"/>
    </row>
    <row r="465" spans="7:36" ht="16.5" customHeight="1"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Z465" s="129"/>
      <c r="AG465" s="129"/>
      <c r="AH465" s="129"/>
      <c r="AJ465" s="129"/>
    </row>
    <row r="466" spans="7:36" ht="16.5" customHeight="1"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Z466" s="129"/>
      <c r="AG466" s="129"/>
      <c r="AH466" s="129"/>
      <c r="AJ466" s="129"/>
    </row>
    <row r="467" spans="7:36" ht="16.5" customHeight="1"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Z467" s="129"/>
      <c r="AG467" s="129"/>
      <c r="AH467" s="129"/>
      <c r="AJ467" s="129"/>
    </row>
    <row r="468" spans="7:36" ht="16.5" customHeight="1"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Z468" s="129"/>
      <c r="AG468" s="129"/>
      <c r="AH468" s="129"/>
      <c r="AJ468" s="129"/>
    </row>
    <row r="469" spans="7:36" ht="16.5" customHeight="1"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Z469" s="129"/>
      <c r="AG469" s="129"/>
      <c r="AH469" s="129"/>
      <c r="AJ469" s="129"/>
    </row>
    <row r="470" spans="7:36" ht="16.5" customHeight="1"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Z470" s="129"/>
      <c r="AG470" s="129"/>
      <c r="AH470" s="129"/>
      <c r="AJ470" s="129"/>
    </row>
    <row r="471" spans="7:36" ht="16.5" customHeight="1"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Z471" s="129"/>
      <c r="AG471" s="129"/>
      <c r="AH471" s="129"/>
      <c r="AJ471" s="129"/>
    </row>
    <row r="472" spans="7:36" ht="16.5" customHeight="1"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Z472" s="129"/>
      <c r="AG472" s="129"/>
      <c r="AH472" s="129"/>
      <c r="AJ472" s="129"/>
    </row>
    <row r="473" spans="7:36" ht="16.5" customHeight="1"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Z473" s="129"/>
      <c r="AG473" s="129"/>
      <c r="AH473" s="129"/>
      <c r="AJ473" s="129"/>
    </row>
    <row r="474" spans="7:36" ht="16.5" customHeight="1"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Z474" s="129"/>
      <c r="AG474" s="129"/>
      <c r="AH474" s="129"/>
      <c r="AJ474" s="129"/>
    </row>
    <row r="475" spans="7:36" ht="16.5" customHeight="1"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Z475" s="129"/>
      <c r="AG475" s="129"/>
      <c r="AH475" s="129"/>
      <c r="AJ475" s="129"/>
    </row>
    <row r="476" spans="7:36" ht="16.5" customHeight="1"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Z476" s="129"/>
      <c r="AG476" s="129"/>
      <c r="AH476" s="129"/>
      <c r="AJ476" s="129"/>
    </row>
    <row r="477" spans="7:36" ht="16.5" customHeight="1"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Z477" s="129"/>
      <c r="AG477" s="129"/>
      <c r="AH477" s="129"/>
      <c r="AJ477" s="129"/>
    </row>
    <row r="478" spans="7:36" ht="16.5" customHeight="1"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Z478" s="129"/>
      <c r="AG478" s="129"/>
      <c r="AH478" s="129"/>
      <c r="AJ478" s="129"/>
    </row>
    <row r="479" spans="7:36" ht="16.5" customHeight="1"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Z479" s="129"/>
      <c r="AG479" s="129"/>
      <c r="AH479" s="129"/>
      <c r="AJ479" s="129"/>
    </row>
    <row r="480" spans="7:36" ht="16.5" customHeight="1"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Z480" s="129"/>
      <c r="AG480" s="129"/>
      <c r="AH480" s="129"/>
      <c r="AJ480" s="129"/>
    </row>
    <row r="481" spans="7:36" ht="16.5" customHeight="1"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Z481" s="129"/>
      <c r="AG481" s="129"/>
      <c r="AH481" s="129"/>
      <c r="AJ481" s="129"/>
    </row>
    <row r="482" spans="7:36" ht="16.5" customHeight="1"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Z482" s="129"/>
      <c r="AG482" s="129"/>
      <c r="AH482" s="129"/>
      <c r="AJ482" s="129"/>
    </row>
    <row r="483" spans="7:36" ht="16.5" customHeight="1"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Z483" s="129"/>
      <c r="AG483" s="129"/>
      <c r="AH483" s="129"/>
      <c r="AJ483" s="129"/>
    </row>
    <row r="484" spans="7:36" ht="16.5" customHeight="1"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Z484" s="129"/>
      <c r="AG484" s="129"/>
      <c r="AH484" s="129"/>
      <c r="AJ484" s="129"/>
    </row>
    <row r="485" spans="7:36" ht="16.5" customHeight="1"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Z485" s="129"/>
      <c r="AG485" s="129"/>
      <c r="AH485" s="129"/>
      <c r="AJ485" s="129"/>
    </row>
    <row r="486" spans="7:36" ht="16.5" customHeight="1"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Z486" s="129"/>
      <c r="AG486" s="129"/>
      <c r="AH486" s="129"/>
      <c r="AJ486" s="129"/>
    </row>
    <row r="487" spans="7:36" ht="16.5" customHeight="1"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Z487" s="129"/>
      <c r="AG487" s="129"/>
      <c r="AH487" s="129"/>
      <c r="AJ487" s="129"/>
    </row>
    <row r="488" spans="7:36" ht="16.5" customHeight="1"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Z488" s="129"/>
      <c r="AG488" s="129"/>
      <c r="AH488" s="129"/>
      <c r="AJ488" s="129"/>
    </row>
    <row r="489" spans="7:36" ht="16.5" customHeight="1"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Z489" s="129"/>
      <c r="AG489" s="129"/>
      <c r="AH489" s="129"/>
      <c r="AJ489" s="129"/>
    </row>
    <row r="490" spans="7:36" ht="16.5" customHeight="1"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Z490" s="129"/>
      <c r="AG490" s="129"/>
      <c r="AH490" s="129"/>
      <c r="AJ490" s="129"/>
    </row>
    <row r="491" spans="7:36" ht="16.5" customHeight="1"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Z491" s="129"/>
      <c r="AG491" s="129"/>
      <c r="AH491" s="129"/>
      <c r="AJ491" s="129"/>
    </row>
    <row r="492" spans="7:36" ht="16.5" customHeight="1"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Z492" s="129"/>
      <c r="AG492" s="129"/>
      <c r="AH492" s="129"/>
      <c r="AJ492" s="129"/>
    </row>
    <row r="493" spans="7:36" ht="16.5" customHeight="1"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Z493" s="129"/>
      <c r="AG493" s="129"/>
      <c r="AH493" s="129"/>
      <c r="AJ493" s="129"/>
    </row>
    <row r="494" spans="7:36" ht="16.5" customHeight="1"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Z494" s="129"/>
      <c r="AG494" s="129"/>
      <c r="AH494" s="129"/>
      <c r="AJ494" s="129"/>
    </row>
    <row r="495" spans="7:36" ht="16.5" customHeight="1"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Z495" s="129"/>
      <c r="AG495" s="129"/>
      <c r="AH495" s="129"/>
      <c r="AJ495" s="129"/>
    </row>
    <row r="496" spans="7:36" ht="16.5" customHeight="1"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Z496" s="129"/>
      <c r="AG496" s="129"/>
      <c r="AH496" s="129"/>
      <c r="AJ496" s="129"/>
    </row>
    <row r="497" spans="7:36" ht="16.5" customHeight="1"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Z497" s="129"/>
      <c r="AG497" s="129"/>
      <c r="AH497" s="129"/>
      <c r="AJ497" s="129"/>
    </row>
    <row r="498" spans="7:36" ht="16.5" customHeight="1"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Z498" s="129"/>
      <c r="AG498" s="129"/>
      <c r="AH498" s="129"/>
      <c r="AJ498" s="129"/>
    </row>
    <row r="499" spans="7:36" ht="16.5" customHeight="1"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Z499" s="129"/>
      <c r="AG499" s="129"/>
      <c r="AH499" s="129"/>
      <c r="AJ499" s="129"/>
    </row>
    <row r="500" spans="7:36" ht="16.5" customHeight="1"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Z500" s="129"/>
      <c r="AG500" s="129"/>
      <c r="AH500" s="129"/>
      <c r="AJ500" s="129"/>
    </row>
    <row r="501" spans="7:36" ht="16.5" customHeight="1"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Z501" s="129"/>
      <c r="AG501" s="129"/>
      <c r="AH501" s="129"/>
      <c r="AJ501" s="129"/>
    </row>
    <row r="502" spans="7:36" ht="16.5" customHeight="1"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Z502" s="129"/>
      <c r="AG502" s="129"/>
      <c r="AH502" s="129"/>
      <c r="AJ502" s="129"/>
    </row>
    <row r="503" spans="7:36" ht="16.5" customHeight="1"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Z503" s="129"/>
      <c r="AG503" s="129"/>
      <c r="AH503" s="129"/>
      <c r="AJ503" s="129"/>
    </row>
    <row r="504" spans="7:36" ht="16.5" customHeight="1"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Z504" s="129"/>
      <c r="AG504" s="129"/>
      <c r="AH504" s="129"/>
      <c r="AJ504" s="129"/>
    </row>
    <row r="505" spans="7:36" ht="16.5" customHeight="1"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Z505" s="129"/>
      <c r="AG505" s="129"/>
      <c r="AH505" s="129"/>
      <c r="AJ505" s="129"/>
    </row>
    <row r="506" spans="7:36" ht="16.5" customHeight="1"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Z506" s="129"/>
      <c r="AG506" s="129"/>
      <c r="AH506" s="129"/>
      <c r="AJ506" s="129"/>
    </row>
    <row r="507" spans="7:36" ht="16.5" customHeight="1"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Z507" s="129"/>
      <c r="AG507" s="129"/>
      <c r="AH507" s="129"/>
      <c r="AJ507" s="129"/>
    </row>
    <row r="508" spans="7:36" ht="16.5" customHeight="1"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Z508" s="129"/>
      <c r="AG508" s="129"/>
      <c r="AH508" s="129"/>
      <c r="AJ508" s="129"/>
    </row>
    <row r="509" spans="7:36" ht="16.5" customHeight="1"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Z509" s="129"/>
      <c r="AG509" s="129"/>
      <c r="AH509" s="129"/>
      <c r="AJ509" s="129"/>
    </row>
    <row r="510" spans="7:36" ht="16.5" customHeight="1"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Z510" s="129"/>
      <c r="AG510" s="129"/>
      <c r="AH510" s="129"/>
      <c r="AJ510" s="129"/>
    </row>
    <row r="511" spans="7:36" ht="16.5" customHeight="1"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Z511" s="129"/>
      <c r="AG511" s="129"/>
      <c r="AH511" s="129"/>
      <c r="AJ511" s="129"/>
    </row>
    <row r="512" spans="7:36" ht="16.5" customHeight="1"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Z512" s="129"/>
      <c r="AG512" s="129"/>
      <c r="AH512" s="129"/>
      <c r="AJ512" s="129"/>
    </row>
    <row r="513" spans="7:36" ht="16.5" customHeight="1"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Z513" s="129"/>
      <c r="AG513" s="129"/>
      <c r="AH513" s="129"/>
      <c r="AJ513" s="129"/>
    </row>
    <row r="514" spans="7:36" ht="16.5" customHeight="1"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Z514" s="129"/>
      <c r="AG514" s="129"/>
      <c r="AH514" s="129"/>
      <c r="AJ514" s="129"/>
    </row>
    <row r="515" spans="7:36" ht="16.5" customHeight="1"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Z515" s="129"/>
      <c r="AG515" s="129"/>
      <c r="AH515" s="129"/>
      <c r="AJ515" s="129"/>
    </row>
    <row r="516" spans="7:36" ht="16.5" customHeight="1"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Z516" s="129"/>
      <c r="AG516" s="129"/>
      <c r="AH516" s="129"/>
      <c r="AJ516" s="129"/>
    </row>
    <row r="517" spans="7:36" ht="16.5" customHeight="1"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Z517" s="129"/>
      <c r="AG517" s="129"/>
      <c r="AH517" s="129"/>
      <c r="AJ517" s="129"/>
    </row>
    <row r="518" spans="7:36" ht="16.5" customHeight="1"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Z518" s="129"/>
      <c r="AG518" s="129"/>
      <c r="AH518" s="129"/>
      <c r="AJ518" s="129"/>
    </row>
    <row r="519" spans="7:36" ht="16.5" customHeight="1"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Z519" s="129"/>
      <c r="AG519" s="129"/>
      <c r="AH519" s="129"/>
      <c r="AJ519" s="129"/>
    </row>
    <row r="520" spans="7:36" ht="16.5" customHeight="1"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Z520" s="129"/>
      <c r="AG520" s="129"/>
      <c r="AH520" s="129"/>
      <c r="AJ520" s="129"/>
    </row>
    <row r="521" spans="7:36" ht="16.5" customHeight="1"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Z521" s="129"/>
      <c r="AG521" s="129"/>
      <c r="AH521" s="129"/>
      <c r="AJ521" s="129"/>
    </row>
    <row r="522" spans="7:36" ht="16.5" customHeight="1"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Z522" s="129"/>
      <c r="AG522" s="129"/>
      <c r="AH522" s="129"/>
      <c r="AJ522" s="129"/>
    </row>
    <row r="523" spans="7:36" ht="16.5" customHeight="1"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Z523" s="129"/>
      <c r="AG523" s="129"/>
      <c r="AH523" s="129"/>
      <c r="AJ523" s="129"/>
    </row>
    <row r="524" spans="7:36" ht="16.5" customHeight="1"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Z524" s="129"/>
      <c r="AG524" s="129"/>
      <c r="AH524" s="129"/>
      <c r="AJ524" s="129"/>
    </row>
    <row r="525" spans="7:36" ht="16.5" customHeight="1"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Z525" s="129"/>
      <c r="AG525" s="129"/>
      <c r="AH525" s="129"/>
      <c r="AJ525" s="129"/>
    </row>
    <row r="526" spans="7:36" ht="16.5" customHeight="1"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Z526" s="129"/>
      <c r="AG526" s="129"/>
      <c r="AH526" s="129"/>
      <c r="AJ526" s="129"/>
    </row>
    <row r="527" spans="7:36" ht="16.5" customHeight="1"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Z527" s="129"/>
      <c r="AG527" s="129"/>
      <c r="AH527" s="129"/>
      <c r="AJ527" s="129"/>
    </row>
    <row r="528" spans="7:36" ht="16.5" customHeight="1"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Z528" s="129"/>
      <c r="AG528" s="129"/>
      <c r="AH528" s="129"/>
      <c r="AJ528" s="129"/>
    </row>
    <row r="529" spans="7:36" ht="16.5" customHeight="1"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Z529" s="129"/>
      <c r="AG529" s="129"/>
      <c r="AH529" s="129"/>
      <c r="AJ529" s="129"/>
    </row>
    <row r="530" spans="7:36" ht="16.5" customHeight="1"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Z530" s="129"/>
      <c r="AG530" s="129"/>
      <c r="AH530" s="129"/>
      <c r="AJ530" s="129"/>
    </row>
    <row r="531" spans="7:36" ht="16.5" customHeight="1"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Z531" s="129"/>
      <c r="AG531" s="129"/>
      <c r="AH531" s="129"/>
      <c r="AJ531" s="129"/>
    </row>
    <row r="532" spans="7:36" ht="16.5" customHeight="1"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Z532" s="129"/>
      <c r="AG532" s="129"/>
      <c r="AH532" s="129"/>
      <c r="AJ532" s="129"/>
    </row>
    <row r="533" spans="7:36" ht="16.5" customHeight="1"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Z533" s="129"/>
      <c r="AG533" s="129"/>
      <c r="AH533" s="129"/>
      <c r="AJ533" s="129"/>
    </row>
    <row r="534" spans="7:36" ht="16.5" customHeight="1"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Z534" s="129"/>
      <c r="AG534" s="129"/>
      <c r="AH534" s="129"/>
      <c r="AJ534" s="129"/>
    </row>
    <row r="535" spans="7:36" ht="16.5" customHeight="1"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Z535" s="129"/>
      <c r="AG535" s="129"/>
      <c r="AH535" s="129"/>
      <c r="AJ535" s="129"/>
    </row>
    <row r="536" spans="7:36" ht="16.5" customHeight="1"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Z536" s="129"/>
      <c r="AG536" s="129"/>
      <c r="AH536" s="129"/>
      <c r="AJ536" s="129"/>
    </row>
    <row r="537" spans="7:36" ht="16.5" customHeight="1"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Z537" s="129"/>
      <c r="AG537" s="129"/>
      <c r="AH537" s="129"/>
      <c r="AJ537" s="129"/>
    </row>
    <row r="538" spans="7:36" ht="16.5" customHeight="1"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Z538" s="129"/>
      <c r="AG538" s="129"/>
      <c r="AH538" s="129"/>
      <c r="AJ538" s="129"/>
    </row>
    <row r="539" spans="7:36" ht="16.5" customHeight="1"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Z539" s="129"/>
      <c r="AG539" s="129"/>
      <c r="AH539" s="129"/>
      <c r="AJ539" s="129"/>
    </row>
    <row r="540" spans="7:36" ht="16.5" customHeight="1"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Z540" s="129"/>
      <c r="AG540" s="129"/>
      <c r="AH540" s="129"/>
      <c r="AJ540" s="129"/>
    </row>
    <row r="541" spans="7:36" ht="16.5" customHeight="1"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Z541" s="129"/>
      <c r="AG541" s="129"/>
      <c r="AH541" s="129"/>
      <c r="AJ541" s="129"/>
    </row>
    <row r="542" spans="7:36" ht="16.5" customHeight="1"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Z542" s="129"/>
      <c r="AG542" s="129"/>
      <c r="AH542" s="129"/>
      <c r="AJ542" s="129"/>
    </row>
    <row r="543" spans="7:36" ht="16.5" customHeight="1"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Z543" s="129"/>
      <c r="AG543" s="129"/>
      <c r="AH543" s="129"/>
      <c r="AJ543" s="129"/>
    </row>
    <row r="544" spans="7:36" ht="16.5" customHeight="1"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Z544" s="129"/>
      <c r="AG544" s="129"/>
      <c r="AH544" s="129"/>
      <c r="AJ544" s="129"/>
    </row>
    <row r="545" spans="7:36" ht="16.5" customHeight="1"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Z545" s="129"/>
      <c r="AG545" s="129"/>
      <c r="AH545" s="129"/>
      <c r="AJ545" s="129"/>
    </row>
    <row r="546" spans="7:36" ht="16.5" customHeight="1"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Z546" s="129"/>
      <c r="AG546" s="129"/>
      <c r="AH546" s="129"/>
      <c r="AJ546" s="129"/>
    </row>
    <row r="547" spans="7:36" ht="16.5" customHeight="1"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Z547" s="129"/>
      <c r="AG547" s="129"/>
      <c r="AH547" s="129"/>
      <c r="AJ547" s="129"/>
    </row>
    <row r="548" spans="7:36" ht="16.5" customHeight="1"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Z548" s="129"/>
      <c r="AG548" s="129"/>
      <c r="AH548" s="129"/>
      <c r="AJ548" s="129"/>
    </row>
    <row r="549" spans="7:36" ht="16.5" customHeight="1"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Z549" s="129"/>
      <c r="AG549" s="129"/>
      <c r="AH549" s="129"/>
      <c r="AJ549" s="129"/>
    </row>
    <row r="550" spans="7:36" ht="16.5" customHeight="1"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Z550" s="129"/>
      <c r="AG550" s="129"/>
      <c r="AH550" s="129"/>
      <c r="AJ550" s="129"/>
    </row>
    <row r="551" spans="7:36" ht="16.5" customHeight="1"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Z551" s="129"/>
      <c r="AG551" s="129"/>
      <c r="AH551" s="129"/>
      <c r="AJ551" s="129"/>
    </row>
    <row r="552" spans="7:36" ht="16.5" customHeight="1"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Z552" s="129"/>
      <c r="AG552" s="129"/>
      <c r="AH552" s="129"/>
      <c r="AJ552" s="129"/>
    </row>
    <row r="553" spans="7:36" ht="16.5" customHeight="1"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Z553" s="129"/>
      <c r="AG553" s="129"/>
      <c r="AH553" s="129"/>
      <c r="AJ553" s="129"/>
    </row>
    <row r="554" spans="7:36" ht="16.5" customHeight="1"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Z554" s="129"/>
      <c r="AG554" s="129"/>
      <c r="AH554" s="129"/>
      <c r="AJ554" s="129"/>
    </row>
    <row r="555" spans="7:36" ht="16.5" customHeight="1"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Z555" s="129"/>
      <c r="AG555" s="129"/>
      <c r="AH555" s="129"/>
      <c r="AJ555" s="129"/>
    </row>
    <row r="556" spans="7:36" ht="16.5" customHeight="1"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Z556" s="129"/>
      <c r="AG556" s="129"/>
      <c r="AH556" s="129"/>
      <c r="AJ556" s="129"/>
    </row>
    <row r="557" spans="7:36" ht="16.5" customHeight="1"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Z557" s="129"/>
      <c r="AG557" s="129"/>
      <c r="AH557" s="129"/>
      <c r="AJ557" s="129"/>
    </row>
    <row r="558" spans="7:36" ht="16.5" customHeight="1"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Z558" s="129"/>
      <c r="AG558" s="129"/>
      <c r="AH558" s="129"/>
      <c r="AJ558" s="129"/>
    </row>
    <row r="559" spans="7:36" ht="16.5" customHeight="1"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Z559" s="129"/>
      <c r="AG559" s="129"/>
      <c r="AH559" s="129"/>
      <c r="AJ559" s="129"/>
    </row>
    <row r="560" spans="7:36" ht="16.5" customHeight="1"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Z560" s="129"/>
      <c r="AG560" s="129"/>
      <c r="AH560" s="129"/>
      <c r="AJ560" s="129"/>
    </row>
    <row r="561" spans="7:36" ht="16.5" customHeight="1"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Z561" s="129"/>
      <c r="AG561" s="129"/>
      <c r="AH561" s="129"/>
      <c r="AJ561" s="129"/>
    </row>
    <row r="562" spans="7:36" ht="16.5" customHeight="1"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Z562" s="129"/>
      <c r="AG562" s="129"/>
      <c r="AH562" s="129"/>
      <c r="AJ562" s="129"/>
    </row>
    <row r="563" spans="7:36" ht="16.5" customHeight="1"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Z563" s="129"/>
      <c r="AG563" s="129"/>
      <c r="AH563" s="129"/>
      <c r="AJ563" s="129"/>
    </row>
    <row r="564" spans="7:36" ht="16.5" customHeight="1"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Z564" s="129"/>
      <c r="AG564" s="129"/>
      <c r="AH564" s="129"/>
      <c r="AJ564" s="129"/>
    </row>
    <row r="565" spans="7:36" ht="16.5" customHeight="1"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Z565" s="129"/>
      <c r="AG565" s="129"/>
      <c r="AH565" s="129"/>
      <c r="AJ565" s="129"/>
    </row>
    <row r="566" spans="7:36" ht="16.5" customHeight="1"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Z566" s="129"/>
      <c r="AG566" s="129"/>
      <c r="AH566" s="129"/>
      <c r="AJ566" s="129"/>
    </row>
    <row r="567" spans="7:36" ht="16.5" customHeight="1"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Z567" s="129"/>
      <c r="AG567" s="129"/>
      <c r="AH567" s="129"/>
      <c r="AJ567" s="129"/>
    </row>
    <row r="568" spans="7:36" ht="16.5" customHeight="1"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Z568" s="129"/>
      <c r="AG568" s="129"/>
      <c r="AH568" s="129"/>
      <c r="AJ568" s="129"/>
    </row>
    <row r="569" spans="7:36" ht="16.5" customHeight="1"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Z569" s="129"/>
      <c r="AG569" s="129"/>
      <c r="AH569" s="129"/>
      <c r="AJ569" s="129"/>
    </row>
    <row r="570" spans="7:36" ht="16.5" customHeight="1"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Z570" s="129"/>
      <c r="AG570" s="129"/>
      <c r="AH570" s="129"/>
      <c r="AJ570" s="129"/>
    </row>
    <row r="571" spans="7:36" ht="16.5" customHeight="1"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Z571" s="129"/>
      <c r="AG571" s="129"/>
      <c r="AH571" s="129"/>
      <c r="AJ571" s="129"/>
    </row>
    <row r="572" spans="7:36" ht="16.5" customHeight="1"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Z572" s="129"/>
      <c r="AG572" s="129"/>
      <c r="AH572" s="129"/>
      <c r="AJ572" s="129"/>
    </row>
    <row r="573" spans="7:36" ht="16.5" customHeight="1"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Z573" s="129"/>
      <c r="AG573" s="129"/>
      <c r="AH573" s="129"/>
      <c r="AJ573" s="129"/>
    </row>
    <row r="574" spans="7:36" ht="16.5" customHeight="1"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Z574" s="129"/>
      <c r="AG574" s="129"/>
      <c r="AH574" s="129"/>
      <c r="AJ574" s="129"/>
    </row>
    <row r="575" spans="7:36" ht="16.5" customHeight="1"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Z575" s="129"/>
      <c r="AG575" s="129"/>
      <c r="AH575" s="129"/>
      <c r="AJ575" s="129"/>
    </row>
    <row r="576" spans="7:36" ht="16.5" customHeight="1"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Z576" s="129"/>
      <c r="AG576" s="129"/>
      <c r="AH576" s="129"/>
      <c r="AJ576" s="129"/>
    </row>
    <row r="577" spans="7:36" ht="16.5" customHeight="1"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Z577" s="129"/>
      <c r="AG577" s="129"/>
      <c r="AH577" s="129"/>
      <c r="AJ577" s="129"/>
    </row>
    <row r="578" spans="7:36" ht="16.5" customHeight="1"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Z578" s="129"/>
      <c r="AG578" s="129"/>
      <c r="AH578" s="129"/>
      <c r="AJ578" s="129"/>
    </row>
    <row r="579" spans="7:36" ht="16.5" customHeight="1"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Z579" s="129"/>
      <c r="AG579" s="129"/>
      <c r="AH579" s="129"/>
      <c r="AJ579" s="129"/>
    </row>
    <row r="580" spans="7:36" ht="16.5" customHeight="1"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Z580" s="129"/>
      <c r="AG580" s="129"/>
      <c r="AH580" s="129"/>
      <c r="AJ580" s="129"/>
    </row>
    <row r="581" spans="7:36" ht="16.5" customHeight="1"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Z581" s="129"/>
      <c r="AG581" s="129"/>
      <c r="AH581" s="129"/>
      <c r="AJ581" s="129"/>
    </row>
    <row r="582" spans="7:36" ht="16.5" customHeight="1"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Z582" s="129"/>
      <c r="AG582" s="129"/>
      <c r="AH582" s="129"/>
      <c r="AJ582" s="129"/>
    </row>
    <row r="583" spans="7:36" ht="16.5" customHeight="1"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Z583" s="129"/>
      <c r="AG583" s="129"/>
      <c r="AH583" s="129"/>
      <c r="AJ583" s="129"/>
    </row>
    <row r="584" spans="7:36" ht="16.5" customHeight="1"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Z584" s="129"/>
      <c r="AG584" s="129"/>
      <c r="AH584" s="129"/>
      <c r="AJ584" s="129"/>
    </row>
    <row r="585" spans="7:36" ht="16.5" customHeight="1"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Z585" s="129"/>
      <c r="AG585" s="129"/>
      <c r="AH585" s="129"/>
      <c r="AJ585" s="129"/>
    </row>
    <row r="586" spans="7:36" ht="16.5" customHeight="1"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Z586" s="129"/>
      <c r="AG586" s="129"/>
      <c r="AH586" s="129"/>
      <c r="AJ586" s="129"/>
    </row>
    <row r="587" spans="7:36" ht="16.5" customHeight="1"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Z587" s="129"/>
      <c r="AG587" s="129"/>
      <c r="AH587" s="129"/>
      <c r="AJ587" s="129"/>
    </row>
    <row r="588" spans="7:36" ht="16.5" customHeight="1"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Z588" s="129"/>
      <c r="AG588" s="129"/>
      <c r="AH588" s="129"/>
      <c r="AJ588" s="129"/>
    </row>
    <row r="589" spans="7:36" ht="16.5" customHeight="1"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Z589" s="129"/>
      <c r="AG589" s="129"/>
      <c r="AH589" s="129"/>
      <c r="AJ589" s="129"/>
    </row>
    <row r="590" spans="7:36" ht="16.5" customHeight="1"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Z590" s="129"/>
      <c r="AG590" s="129"/>
      <c r="AH590" s="129"/>
      <c r="AJ590" s="129"/>
    </row>
    <row r="591" spans="7:36" ht="16.5" customHeight="1"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Z591" s="129"/>
      <c r="AG591" s="129"/>
      <c r="AH591" s="129"/>
      <c r="AJ591" s="129"/>
    </row>
    <row r="592" spans="7:36" ht="16.5" customHeight="1"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Z592" s="129"/>
      <c r="AG592" s="129"/>
      <c r="AH592" s="129"/>
      <c r="AJ592" s="129"/>
    </row>
    <row r="593" spans="7:36" ht="16.5" customHeight="1"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Z593" s="129"/>
      <c r="AG593" s="129"/>
      <c r="AH593" s="129"/>
      <c r="AJ593" s="129"/>
    </row>
    <row r="594" spans="7:36" ht="16.5" customHeight="1"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Z594" s="129"/>
      <c r="AG594" s="129"/>
      <c r="AH594" s="129"/>
      <c r="AJ594" s="129"/>
    </row>
    <row r="595" spans="7:36" ht="16.5" customHeight="1"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Z595" s="129"/>
      <c r="AG595" s="129"/>
      <c r="AH595" s="129"/>
      <c r="AJ595" s="129"/>
    </row>
    <row r="596" spans="7:36" ht="16.5" customHeight="1"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Z596" s="129"/>
      <c r="AG596" s="129"/>
      <c r="AH596" s="129"/>
      <c r="AJ596" s="129"/>
    </row>
    <row r="597" spans="7:36" ht="16.5" customHeight="1"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Z597" s="129"/>
      <c r="AG597" s="129"/>
      <c r="AH597" s="129"/>
      <c r="AJ597" s="129"/>
    </row>
    <row r="598" spans="7:36" ht="16.5" customHeight="1"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Z598" s="129"/>
      <c r="AG598" s="129"/>
      <c r="AH598" s="129"/>
      <c r="AJ598" s="129"/>
    </row>
    <row r="599" spans="7:36" ht="16.5" customHeight="1"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Z599" s="129"/>
      <c r="AG599" s="129"/>
      <c r="AH599" s="129"/>
      <c r="AJ599" s="129"/>
    </row>
    <row r="600" spans="7:36" ht="16.5" customHeight="1"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Z600" s="129"/>
      <c r="AG600" s="129"/>
      <c r="AH600" s="129"/>
      <c r="AJ600" s="129"/>
    </row>
    <row r="601" spans="7:36" ht="16.5" customHeight="1"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Z601" s="129"/>
      <c r="AG601" s="129"/>
      <c r="AH601" s="129"/>
      <c r="AJ601" s="129"/>
    </row>
    <row r="602" spans="7:36" ht="16.5" customHeight="1"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Z602" s="129"/>
      <c r="AG602" s="129"/>
      <c r="AH602" s="129"/>
      <c r="AJ602" s="129"/>
    </row>
    <row r="603" spans="7:36" ht="16.5" customHeight="1"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Z603" s="129"/>
      <c r="AG603" s="129"/>
      <c r="AH603" s="129"/>
      <c r="AJ603" s="129"/>
    </row>
    <row r="604" spans="7:36" ht="16.5" customHeight="1"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Z604" s="129"/>
      <c r="AG604" s="129"/>
      <c r="AH604" s="129"/>
      <c r="AJ604" s="129"/>
    </row>
    <row r="605" spans="7:36" ht="16.5" customHeight="1"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Z605" s="129"/>
      <c r="AG605" s="129"/>
      <c r="AH605" s="129"/>
      <c r="AJ605" s="129"/>
    </row>
    <row r="606" spans="7:36" ht="16.5" customHeight="1"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Z606" s="129"/>
      <c r="AG606" s="129"/>
      <c r="AH606" s="129"/>
      <c r="AJ606" s="129"/>
    </row>
    <row r="607" spans="7:36" ht="16.5" customHeight="1"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Z607" s="129"/>
      <c r="AG607" s="129"/>
      <c r="AH607" s="129"/>
      <c r="AJ607" s="129"/>
    </row>
    <row r="608" spans="7:36" ht="16.5" customHeight="1"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Z608" s="129"/>
      <c r="AG608" s="129"/>
      <c r="AH608" s="129"/>
      <c r="AJ608" s="129"/>
    </row>
    <row r="609" spans="7:36" ht="16.5" customHeight="1"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Z609" s="129"/>
      <c r="AG609" s="129"/>
      <c r="AH609" s="129"/>
      <c r="AJ609" s="129"/>
    </row>
    <row r="610" spans="7:36" ht="16.5" customHeight="1"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Z610" s="129"/>
      <c r="AG610" s="129"/>
      <c r="AH610" s="129"/>
      <c r="AJ610" s="129"/>
    </row>
    <row r="611" spans="7:36" ht="16.5" customHeight="1"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Z611" s="129"/>
      <c r="AG611" s="129"/>
      <c r="AH611" s="129"/>
      <c r="AJ611" s="129"/>
    </row>
    <row r="612" spans="7:36" ht="16.5" customHeight="1"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Z612" s="129"/>
      <c r="AG612" s="129"/>
      <c r="AH612" s="129"/>
      <c r="AJ612" s="129"/>
    </row>
    <row r="613" spans="7:36" ht="16.5" customHeight="1"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Z613" s="129"/>
      <c r="AG613" s="129"/>
      <c r="AH613" s="129"/>
      <c r="AJ613" s="129"/>
    </row>
    <row r="614" spans="7:36" ht="16.5" customHeight="1"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Z614" s="129"/>
      <c r="AG614" s="129"/>
      <c r="AH614" s="129"/>
      <c r="AJ614" s="129"/>
    </row>
    <row r="615" spans="7:36" ht="16.5" customHeight="1"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Z615" s="129"/>
      <c r="AG615" s="129"/>
      <c r="AH615" s="129"/>
      <c r="AJ615" s="129"/>
    </row>
    <row r="616" spans="7:36" ht="16.5" customHeight="1"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Z616" s="129"/>
      <c r="AG616" s="129"/>
      <c r="AH616" s="129"/>
      <c r="AJ616" s="129"/>
    </row>
    <row r="617" spans="7:36" ht="16.5" customHeight="1"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Z617" s="129"/>
      <c r="AG617" s="129"/>
      <c r="AH617" s="129"/>
      <c r="AJ617" s="129"/>
    </row>
    <row r="618" spans="7:36" ht="16.5" customHeight="1"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Z618" s="129"/>
      <c r="AG618" s="129"/>
      <c r="AH618" s="129"/>
      <c r="AJ618" s="129"/>
    </row>
    <row r="619" spans="7:36" ht="16.5" customHeight="1"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Z619" s="129"/>
      <c r="AG619" s="129"/>
      <c r="AH619" s="129"/>
      <c r="AJ619" s="129"/>
    </row>
    <row r="620" spans="7:36" ht="16.5" customHeight="1"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Z620" s="129"/>
      <c r="AG620" s="129"/>
      <c r="AH620" s="129"/>
      <c r="AJ620" s="129"/>
    </row>
    <row r="621" spans="7:36" ht="16.5" customHeight="1"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Z621" s="129"/>
      <c r="AG621" s="129"/>
      <c r="AH621" s="129"/>
      <c r="AJ621" s="129"/>
    </row>
    <row r="622" spans="7:36" ht="16.5" customHeight="1"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Z622" s="129"/>
      <c r="AG622" s="129"/>
      <c r="AH622" s="129"/>
      <c r="AJ622" s="129"/>
    </row>
    <row r="623" spans="7:36" ht="16.5" customHeight="1"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Z623" s="129"/>
      <c r="AG623" s="129"/>
      <c r="AH623" s="129"/>
      <c r="AJ623" s="129"/>
    </row>
    <row r="624" spans="7:36" ht="16.5" customHeight="1"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Z624" s="129"/>
      <c r="AG624" s="129"/>
      <c r="AH624" s="129"/>
      <c r="AJ624" s="129"/>
    </row>
    <row r="625" spans="7:36" ht="16.5" customHeight="1"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Z625" s="129"/>
      <c r="AG625" s="129"/>
      <c r="AH625" s="129"/>
      <c r="AJ625" s="129"/>
    </row>
    <row r="626" spans="7:36" ht="16.5" customHeight="1"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Z626" s="129"/>
      <c r="AG626" s="129"/>
      <c r="AH626" s="129"/>
      <c r="AJ626" s="129"/>
    </row>
    <row r="627" spans="7:36" ht="16.5" customHeight="1"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Z627" s="129"/>
      <c r="AG627" s="129"/>
      <c r="AH627" s="129"/>
      <c r="AJ627" s="129"/>
    </row>
    <row r="628" spans="7:36" ht="16.5" customHeight="1"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Z628" s="129"/>
      <c r="AG628" s="129"/>
      <c r="AH628" s="129"/>
      <c r="AJ628" s="129"/>
    </row>
    <row r="629" spans="7:36" ht="16.5" customHeight="1"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Z629" s="129"/>
      <c r="AG629" s="129"/>
      <c r="AH629" s="129"/>
      <c r="AJ629" s="129"/>
    </row>
    <row r="630" spans="7:36" ht="16.5" customHeight="1"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Z630" s="129"/>
      <c r="AG630" s="129"/>
      <c r="AH630" s="129"/>
      <c r="AJ630" s="129"/>
    </row>
    <row r="631" spans="7:36" ht="16.5" customHeight="1"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Z631" s="129"/>
      <c r="AG631" s="129"/>
      <c r="AH631" s="129"/>
      <c r="AJ631" s="129"/>
    </row>
    <row r="632" spans="7:36" ht="16.5" customHeight="1"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Z632" s="129"/>
      <c r="AG632" s="129"/>
      <c r="AH632" s="129"/>
      <c r="AJ632" s="129"/>
    </row>
    <row r="633" spans="7:36" ht="16.5" customHeight="1"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Z633" s="129"/>
      <c r="AG633" s="129"/>
      <c r="AH633" s="129"/>
      <c r="AJ633" s="129"/>
    </row>
    <row r="634" spans="7:36" ht="16.5" customHeight="1"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Z634" s="129"/>
      <c r="AG634" s="129"/>
      <c r="AH634" s="129"/>
      <c r="AJ634" s="129"/>
    </row>
    <row r="635" spans="7:36" ht="16.5" customHeight="1"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Z635" s="129"/>
      <c r="AG635" s="129"/>
      <c r="AH635" s="129"/>
      <c r="AJ635" s="129"/>
    </row>
    <row r="636" spans="7:36" ht="16.5" customHeight="1"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Z636" s="129"/>
      <c r="AG636" s="129"/>
      <c r="AH636" s="129"/>
      <c r="AJ636" s="129"/>
    </row>
    <row r="637" spans="7:36" ht="16.5" customHeight="1"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Z637" s="129"/>
      <c r="AG637" s="129"/>
      <c r="AH637" s="129"/>
      <c r="AJ637" s="129"/>
    </row>
    <row r="638" spans="7:36" ht="16.5" customHeight="1"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Z638" s="129"/>
      <c r="AG638" s="129"/>
      <c r="AH638" s="129"/>
      <c r="AJ638" s="129"/>
    </row>
    <row r="639" spans="7:36" ht="16.5" customHeight="1"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Z639" s="129"/>
      <c r="AG639" s="129"/>
      <c r="AH639" s="129"/>
      <c r="AJ639" s="129"/>
    </row>
    <row r="640" spans="7:36" ht="16.5" customHeight="1"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Z640" s="129"/>
      <c r="AG640" s="129"/>
      <c r="AH640" s="129"/>
      <c r="AJ640" s="129"/>
    </row>
    <row r="641" spans="7:36" ht="16.5" customHeight="1"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Z641" s="129"/>
      <c r="AG641" s="129"/>
      <c r="AH641" s="129"/>
      <c r="AJ641" s="129"/>
    </row>
    <row r="642" spans="7:36" ht="16.5" customHeight="1"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Z642" s="129"/>
      <c r="AG642" s="129"/>
      <c r="AH642" s="129"/>
      <c r="AJ642" s="129"/>
    </row>
    <row r="643" spans="7:36" ht="16.5" customHeight="1"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Z643" s="129"/>
      <c r="AG643" s="129"/>
      <c r="AH643" s="129"/>
      <c r="AJ643" s="129"/>
    </row>
    <row r="644" spans="7:36" ht="16.5" customHeight="1"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Z644" s="129"/>
      <c r="AG644" s="129"/>
      <c r="AH644" s="129"/>
      <c r="AJ644" s="129"/>
    </row>
    <row r="645" spans="7:36" ht="16.5" customHeight="1"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Z645" s="129"/>
      <c r="AG645" s="129"/>
      <c r="AH645" s="129"/>
      <c r="AJ645" s="129"/>
    </row>
    <row r="646" spans="7:36" ht="16.5" customHeight="1"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Z646" s="129"/>
      <c r="AG646" s="129"/>
      <c r="AH646" s="129"/>
      <c r="AJ646" s="129"/>
    </row>
    <row r="647" spans="7:36" ht="16.5" customHeight="1"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Z647" s="129"/>
      <c r="AG647" s="129"/>
      <c r="AH647" s="129"/>
      <c r="AJ647" s="129"/>
    </row>
    <row r="648" spans="7:36" ht="16.5" customHeight="1"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Z648" s="129"/>
      <c r="AG648" s="129"/>
      <c r="AH648" s="129"/>
      <c r="AJ648" s="129"/>
    </row>
    <row r="649" spans="7:36" ht="16.5" customHeight="1"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Z649" s="129"/>
      <c r="AG649" s="129"/>
      <c r="AH649" s="129"/>
      <c r="AJ649" s="129"/>
    </row>
    <row r="650" spans="7:36" ht="16.5" customHeight="1"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Z650" s="129"/>
      <c r="AG650" s="129"/>
      <c r="AH650" s="129"/>
      <c r="AJ650" s="129"/>
    </row>
    <row r="651" spans="7:36" ht="16.5" customHeight="1"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Z651" s="129"/>
      <c r="AG651" s="129"/>
      <c r="AH651" s="129"/>
      <c r="AJ651" s="129"/>
    </row>
    <row r="652" spans="7:36" ht="16.5" customHeight="1"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Z652" s="129"/>
      <c r="AG652" s="129"/>
      <c r="AH652" s="129"/>
      <c r="AJ652" s="129"/>
    </row>
    <row r="653" spans="7:36" ht="16.5" customHeight="1"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Z653" s="129"/>
      <c r="AG653" s="129"/>
      <c r="AH653" s="129"/>
      <c r="AJ653" s="129"/>
    </row>
    <row r="654" spans="7:36" ht="16.5" customHeight="1"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Z654" s="129"/>
      <c r="AG654" s="129"/>
      <c r="AH654" s="129"/>
      <c r="AJ654" s="129"/>
    </row>
    <row r="655" spans="7:36" ht="16.5" customHeight="1"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Z655" s="129"/>
      <c r="AG655" s="129"/>
      <c r="AH655" s="129"/>
      <c r="AJ655" s="129"/>
    </row>
    <row r="656" spans="7:36" ht="16.5" customHeight="1"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Z656" s="129"/>
      <c r="AG656" s="129"/>
      <c r="AH656" s="129"/>
      <c r="AJ656" s="129"/>
    </row>
    <row r="657" spans="7:36" ht="16.5" customHeight="1"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Z657" s="129"/>
      <c r="AG657" s="129"/>
      <c r="AH657" s="129"/>
      <c r="AJ657" s="129"/>
    </row>
    <row r="658" spans="7:36" ht="16.5" customHeight="1"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Z658" s="129"/>
      <c r="AG658" s="129"/>
      <c r="AH658" s="129"/>
      <c r="AJ658" s="129"/>
    </row>
    <row r="659" spans="7:36" ht="16.5" customHeight="1"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Z659" s="129"/>
      <c r="AG659" s="129"/>
      <c r="AH659" s="129"/>
      <c r="AJ659" s="129"/>
    </row>
    <row r="660" spans="7:36" ht="16.5" customHeight="1"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Z660" s="129"/>
      <c r="AG660" s="129"/>
      <c r="AH660" s="129"/>
      <c r="AJ660" s="129"/>
    </row>
    <row r="661" spans="7:36" ht="16.5" customHeight="1"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Z661" s="129"/>
      <c r="AG661" s="129"/>
      <c r="AH661" s="129"/>
      <c r="AJ661" s="129"/>
    </row>
    <row r="662" spans="7:36" ht="16.5" customHeight="1"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Z662" s="129"/>
      <c r="AG662" s="129"/>
      <c r="AH662" s="129"/>
      <c r="AJ662" s="129"/>
    </row>
    <row r="663" spans="7:36" ht="16.5" customHeight="1"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Z663" s="129"/>
      <c r="AG663" s="129"/>
      <c r="AH663" s="129"/>
      <c r="AJ663" s="129"/>
    </row>
    <row r="664" spans="7:36" ht="16.5" customHeight="1"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Z664" s="129"/>
      <c r="AG664" s="129"/>
      <c r="AH664" s="129"/>
      <c r="AJ664" s="129"/>
    </row>
    <row r="665" spans="7:36" ht="16.5" customHeight="1"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Z665" s="129"/>
      <c r="AG665" s="129"/>
      <c r="AH665" s="129"/>
      <c r="AJ665" s="129"/>
    </row>
    <row r="666" spans="7:36" ht="16.5" customHeight="1"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Z666" s="129"/>
      <c r="AG666" s="129"/>
      <c r="AH666" s="129"/>
      <c r="AJ666" s="129"/>
    </row>
    <row r="667" spans="7:36" ht="16.5" customHeight="1"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Z667" s="129"/>
      <c r="AG667" s="129"/>
      <c r="AH667" s="129"/>
      <c r="AJ667" s="129"/>
    </row>
    <row r="668" spans="7:36" ht="16.5" customHeight="1"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Z668" s="129"/>
      <c r="AG668" s="129"/>
      <c r="AH668" s="129"/>
      <c r="AJ668" s="129"/>
    </row>
    <row r="669" spans="7:36" ht="16.5" customHeight="1"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Z669" s="129"/>
      <c r="AG669" s="129"/>
      <c r="AH669" s="129"/>
      <c r="AJ669" s="129"/>
    </row>
    <row r="670" spans="7:36" ht="16.5" customHeight="1"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Z670" s="129"/>
      <c r="AG670" s="129"/>
      <c r="AH670" s="129"/>
      <c r="AJ670" s="129"/>
    </row>
    <row r="671" spans="7:36" ht="16.5" customHeight="1"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Z671" s="129"/>
      <c r="AG671" s="129"/>
      <c r="AH671" s="129"/>
      <c r="AJ671" s="129"/>
    </row>
    <row r="672" spans="7:36" ht="16.5" customHeight="1"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Z672" s="129"/>
      <c r="AG672" s="129"/>
      <c r="AH672" s="129"/>
      <c r="AJ672" s="129"/>
    </row>
    <row r="673" spans="7:36" ht="16.5" customHeight="1"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Z673" s="129"/>
      <c r="AG673" s="129"/>
      <c r="AH673" s="129"/>
      <c r="AJ673" s="129"/>
    </row>
    <row r="674" spans="7:36" ht="16.5" customHeight="1"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Z674" s="129"/>
      <c r="AG674" s="129"/>
      <c r="AH674" s="129"/>
      <c r="AJ674" s="129"/>
    </row>
    <row r="675" spans="7:36" ht="16.5" customHeight="1"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Z675" s="129"/>
      <c r="AG675" s="129"/>
      <c r="AH675" s="129"/>
      <c r="AJ675" s="129"/>
    </row>
    <row r="676" spans="7:36" ht="16.5" customHeight="1"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Z676" s="129"/>
      <c r="AG676" s="129"/>
      <c r="AH676" s="129"/>
      <c r="AJ676" s="129"/>
    </row>
    <row r="677" spans="7:36" ht="16.5" customHeight="1"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Z677" s="129"/>
      <c r="AG677" s="129"/>
      <c r="AH677" s="129"/>
      <c r="AJ677" s="129"/>
    </row>
    <row r="678" spans="7:36" ht="16.5" customHeight="1"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Z678" s="129"/>
      <c r="AG678" s="129"/>
      <c r="AH678" s="129"/>
      <c r="AJ678" s="129"/>
    </row>
    <row r="679" spans="7:36" ht="16.5" customHeight="1"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Z679" s="129"/>
      <c r="AG679" s="129"/>
      <c r="AH679" s="129"/>
      <c r="AJ679" s="129"/>
    </row>
    <row r="680" spans="7:36" ht="16.5" customHeight="1"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Z680" s="129"/>
      <c r="AG680" s="129"/>
      <c r="AH680" s="129"/>
      <c r="AJ680" s="129"/>
    </row>
    <row r="681" spans="7:36" ht="16.5" customHeight="1"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Z681" s="129"/>
      <c r="AG681" s="129"/>
      <c r="AH681" s="129"/>
      <c r="AJ681" s="129"/>
    </row>
    <row r="682" spans="7:36" ht="16.5" customHeight="1"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Z682" s="129"/>
      <c r="AG682" s="129"/>
      <c r="AH682" s="129"/>
      <c r="AJ682" s="129"/>
    </row>
    <row r="683" spans="7:36" ht="16.5" customHeight="1"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Z683" s="129"/>
      <c r="AG683" s="129"/>
      <c r="AH683" s="129"/>
      <c r="AJ683" s="129"/>
    </row>
    <row r="684" spans="7:36" ht="16.5" customHeight="1"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Z684" s="129"/>
      <c r="AG684" s="129"/>
      <c r="AH684" s="129"/>
      <c r="AJ684" s="129"/>
    </row>
    <row r="685" spans="7:36" ht="16.5" customHeight="1"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Z685" s="129"/>
      <c r="AG685" s="129"/>
      <c r="AH685" s="129"/>
      <c r="AJ685" s="129"/>
    </row>
    <row r="686" spans="7:36" ht="16.5" customHeight="1"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Z686" s="129"/>
      <c r="AG686" s="129"/>
      <c r="AH686" s="129"/>
      <c r="AJ686" s="129"/>
    </row>
    <row r="687" spans="7:36" ht="16.5" customHeight="1"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Z687" s="129"/>
      <c r="AG687" s="129"/>
      <c r="AH687" s="129"/>
      <c r="AJ687" s="129"/>
    </row>
    <row r="688" spans="7:36" ht="16.5" customHeight="1"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Z688" s="129"/>
      <c r="AG688" s="129"/>
      <c r="AH688" s="129"/>
      <c r="AJ688" s="129"/>
    </row>
    <row r="689" spans="7:36" ht="16.5" customHeight="1"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Z689" s="129"/>
      <c r="AG689" s="129"/>
      <c r="AH689" s="129"/>
      <c r="AJ689" s="129"/>
    </row>
    <row r="690" spans="7:36" ht="16.5" customHeight="1"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Z690" s="129"/>
      <c r="AG690" s="129"/>
      <c r="AH690" s="129"/>
      <c r="AJ690" s="129"/>
    </row>
    <row r="691" spans="7:36" ht="16.5" customHeight="1"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Z691" s="129"/>
      <c r="AG691" s="129"/>
      <c r="AH691" s="129"/>
      <c r="AJ691" s="129"/>
    </row>
    <row r="692" spans="7:36" ht="16.5" customHeight="1"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Z692" s="129"/>
      <c r="AG692" s="129"/>
      <c r="AH692" s="129"/>
      <c r="AJ692" s="129"/>
    </row>
    <row r="693" spans="7:36" ht="16.5" customHeight="1"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Z693" s="129"/>
      <c r="AG693" s="129"/>
      <c r="AH693" s="129"/>
      <c r="AJ693" s="129"/>
    </row>
    <row r="694" spans="7:36" ht="16.5" customHeight="1"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Z694" s="129"/>
      <c r="AG694" s="129"/>
      <c r="AH694" s="129"/>
      <c r="AJ694" s="129"/>
    </row>
    <row r="695" spans="7:36" ht="16.5" customHeight="1"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Z695" s="129"/>
      <c r="AG695" s="129"/>
      <c r="AH695" s="129"/>
      <c r="AJ695" s="129"/>
    </row>
    <row r="696" spans="7:36" ht="16.5" customHeight="1"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Z696" s="129"/>
      <c r="AG696" s="129"/>
      <c r="AH696" s="129"/>
      <c r="AJ696" s="129"/>
    </row>
    <row r="697" spans="7:36" ht="16.5" customHeight="1"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Z697" s="129"/>
      <c r="AG697" s="129"/>
      <c r="AH697" s="129"/>
      <c r="AJ697" s="129"/>
    </row>
    <row r="698" spans="7:36" ht="16.5" customHeight="1"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Z698" s="129"/>
      <c r="AG698" s="129"/>
      <c r="AH698" s="129"/>
      <c r="AJ698" s="129"/>
    </row>
    <row r="699" spans="7:36" ht="16.5" customHeight="1"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Z699" s="129"/>
      <c r="AG699" s="129"/>
      <c r="AH699" s="129"/>
      <c r="AJ699" s="129"/>
    </row>
    <row r="700" spans="7:36" ht="16.5" customHeight="1"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Z700" s="129"/>
      <c r="AG700" s="129"/>
      <c r="AH700" s="129"/>
      <c r="AJ700" s="129"/>
    </row>
    <row r="701" spans="7:36" ht="16.5" customHeight="1"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Z701" s="129"/>
      <c r="AG701" s="129"/>
      <c r="AH701" s="129"/>
      <c r="AJ701" s="129"/>
    </row>
    <row r="702" spans="7:36" ht="16.5" customHeight="1"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Z702" s="129"/>
      <c r="AG702" s="129"/>
      <c r="AH702" s="129"/>
      <c r="AJ702" s="129"/>
    </row>
    <row r="703" spans="7:36" ht="16.5" customHeight="1"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Z703" s="129"/>
      <c r="AG703" s="129"/>
      <c r="AH703" s="129"/>
      <c r="AJ703" s="129"/>
    </row>
    <row r="704" spans="7:36" ht="16.5" customHeight="1"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Z704" s="129"/>
      <c r="AG704" s="129"/>
      <c r="AH704" s="129"/>
      <c r="AJ704" s="129"/>
    </row>
    <row r="705" spans="7:36" ht="16.5" customHeight="1"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Z705" s="129"/>
      <c r="AG705" s="129"/>
      <c r="AH705" s="129"/>
      <c r="AJ705" s="129"/>
    </row>
    <row r="706" spans="7:36" ht="16.5" customHeight="1"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Z706" s="129"/>
      <c r="AG706" s="129"/>
      <c r="AH706" s="129"/>
      <c r="AJ706" s="129"/>
    </row>
    <row r="707" spans="7:36" ht="16.5" customHeight="1"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Z707" s="129"/>
      <c r="AG707" s="129"/>
      <c r="AH707" s="129"/>
      <c r="AJ707" s="129"/>
    </row>
    <row r="708" spans="7:36" ht="16.5" customHeight="1"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Z708" s="129"/>
      <c r="AG708" s="129"/>
      <c r="AH708" s="129"/>
      <c r="AJ708" s="129"/>
    </row>
    <row r="709" spans="7:36" ht="16.5" customHeight="1"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Z709" s="129"/>
      <c r="AG709" s="129"/>
      <c r="AH709" s="129"/>
      <c r="AJ709" s="129"/>
    </row>
    <row r="710" spans="7:36" ht="16.5" customHeight="1"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Z710" s="129"/>
      <c r="AG710" s="129"/>
      <c r="AH710" s="129"/>
      <c r="AJ710" s="129"/>
    </row>
    <row r="711" spans="7:36" ht="16.5" customHeight="1"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Z711" s="129"/>
      <c r="AG711" s="129"/>
      <c r="AH711" s="129"/>
      <c r="AJ711" s="129"/>
    </row>
    <row r="712" spans="7:36" ht="16.5" customHeight="1"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Z712" s="129"/>
      <c r="AG712" s="129"/>
      <c r="AH712" s="129"/>
      <c r="AJ712" s="129"/>
    </row>
    <row r="713" spans="7:36" ht="16.5" customHeight="1"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Z713" s="129"/>
      <c r="AG713" s="129"/>
      <c r="AH713" s="129"/>
      <c r="AJ713" s="129"/>
    </row>
    <row r="714" spans="7:36" ht="16.5" customHeight="1"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Z714" s="129"/>
      <c r="AG714" s="129"/>
      <c r="AH714" s="129"/>
      <c r="AJ714" s="129"/>
    </row>
    <row r="715" spans="7:36" ht="16.5" customHeight="1"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Z715" s="129"/>
      <c r="AG715" s="129"/>
      <c r="AH715" s="129"/>
      <c r="AJ715" s="129"/>
    </row>
    <row r="716" spans="7:36" ht="16.5" customHeight="1"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Z716" s="129"/>
      <c r="AG716" s="129"/>
      <c r="AH716" s="129"/>
      <c r="AJ716" s="129"/>
    </row>
    <row r="717" spans="7:36" ht="16.5" customHeight="1"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Z717" s="129"/>
      <c r="AG717" s="129"/>
      <c r="AH717" s="129"/>
      <c r="AJ717" s="129"/>
    </row>
    <row r="718" spans="7:36" ht="16.5" customHeight="1"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Z718" s="129"/>
      <c r="AG718" s="129"/>
      <c r="AH718" s="129"/>
      <c r="AJ718" s="129"/>
    </row>
    <row r="719" spans="7:36" ht="16.5" customHeight="1"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Z719" s="129"/>
      <c r="AG719" s="129"/>
      <c r="AH719" s="129"/>
      <c r="AJ719" s="129"/>
    </row>
    <row r="720" spans="7:36" ht="16.5" customHeight="1"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Z720" s="129"/>
      <c r="AG720" s="129"/>
      <c r="AH720" s="129"/>
      <c r="AJ720" s="129"/>
    </row>
    <row r="721" spans="7:36" ht="16.5" customHeight="1"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Z721" s="129"/>
      <c r="AG721" s="129"/>
      <c r="AH721" s="129"/>
      <c r="AJ721" s="129"/>
    </row>
    <row r="722" spans="7:36" ht="16.5" customHeight="1"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Z722" s="129"/>
      <c r="AG722" s="129"/>
      <c r="AH722" s="129"/>
      <c r="AJ722" s="129"/>
    </row>
    <row r="723" spans="7:36" ht="16.5" customHeight="1"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Z723" s="129"/>
      <c r="AG723" s="129"/>
      <c r="AH723" s="129"/>
      <c r="AJ723" s="129"/>
    </row>
    <row r="724" spans="7:36" ht="16.5" customHeight="1"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Z724" s="129"/>
      <c r="AG724" s="129"/>
      <c r="AH724" s="129"/>
      <c r="AJ724" s="129"/>
    </row>
    <row r="725" spans="7:36" ht="16.5" customHeight="1"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Z725" s="129"/>
      <c r="AG725" s="129"/>
      <c r="AH725" s="129"/>
      <c r="AJ725" s="129"/>
    </row>
    <row r="726" spans="7:36" ht="16.5" customHeight="1"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Z726" s="129"/>
      <c r="AG726" s="129"/>
      <c r="AH726" s="129"/>
      <c r="AJ726" s="129"/>
    </row>
    <row r="727" spans="7:36" ht="16.5" customHeight="1"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Z727" s="129"/>
      <c r="AG727" s="129"/>
      <c r="AH727" s="129"/>
      <c r="AJ727" s="129"/>
    </row>
    <row r="728" spans="7:36" ht="16.5" customHeight="1"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Z728" s="129"/>
      <c r="AG728" s="129"/>
      <c r="AH728" s="129"/>
      <c r="AJ728" s="129"/>
    </row>
    <row r="729" spans="7:36" ht="16.5" customHeight="1"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Z729" s="129"/>
      <c r="AG729" s="129"/>
      <c r="AH729" s="129"/>
      <c r="AJ729" s="129"/>
    </row>
    <row r="730" spans="7:36" ht="16.5" customHeight="1"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Z730" s="129"/>
      <c r="AG730" s="129"/>
      <c r="AH730" s="129"/>
      <c r="AJ730" s="129"/>
    </row>
    <row r="731" spans="7:36" ht="16.5" customHeight="1"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Z731" s="129"/>
      <c r="AG731" s="129"/>
      <c r="AH731" s="129"/>
      <c r="AJ731" s="129"/>
    </row>
    <row r="732" spans="7:36" ht="16.5" customHeight="1"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Z732" s="129"/>
      <c r="AG732" s="129"/>
      <c r="AH732" s="129"/>
      <c r="AJ732" s="129"/>
    </row>
    <row r="733" spans="7:36" ht="16.5" customHeight="1"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Z733" s="129"/>
      <c r="AG733" s="129"/>
      <c r="AH733" s="129"/>
      <c r="AJ733" s="129"/>
    </row>
    <row r="734" spans="7:36" ht="16.5" customHeight="1"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Z734" s="129"/>
      <c r="AG734" s="129"/>
      <c r="AH734" s="129"/>
      <c r="AJ734" s="129"/>
    </row>
    <row r="735" spans="7:36" ht="16.5" customHeight="1"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Z735" s="129"/>
      <c r="AG735" s="129"/>
      <c r="AH735" s="129"/>
      <c r="AJ735" s="129"/>
    </row>
    <row r="736" spans="7:36" ht="16.5" customHeight="1"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Z736" s="129"/>
      <c r="AG736" s="129"/>
      <c r="AH736" s="129"/>
      <c r="AJ736" s="129"/>
    </row>
    <row r="737" spans="7:36" ht="16.5" customHeight="1"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Z737" s="129"/>
      <c r="AG737" s="129"/>
      <c r="AH737" s="129"/>
      <c r="AJ737" s="129"/>
    </row>
    <row r="738" spans="7:36" ht="16.5" customHeight="1"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Z738" s="129"/>
      <c r="AG738" s="129"/>
      <c r="AH738" s="129"/>
      <c r="AJ738" s="129"/>
    </row>
    <row r="739" spans="7:36" ht="16.5" customHeight="1"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Z739" s="129"/>
      <c r="AG739" s="129"/>
      <c r="AH739" s="129"/>
      <c r="AJ739" s="129"/>
    </row>
    <row r="740" spans="7:36" ht="16.5" customHeight="1"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Z740" s="129"/>
      <c r="AG740" s="129"/>
      <c r="AH740" s="129"/>
      <c r="AJ740" s="129"/>
    </row>
    <row r="741" spans="7:36" ht="16.5" customHeight="1"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Z741" s="129"/>
      <c r="AG741" s="129"/>
      <c r="AH741" s="129"/>
      <c r="AJ741" s="129"/>
    </row>
    <row r="742" spans="7:36" ht="16.5" customHeight="1"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Z742" s="129"/>
      <c r="AG742" s="129"/>
      <c r="AH742" s="129"/>
      <c r="AJ742" s="129"/>
    </row>
    <row r="743" spans="7:36" ht="16.5" customHeight="1"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Z743" s="129"/>
      <c r="AG743" s="129"/>
      <c r="AH743" s="129"/>
      <c r="AJ743" s="129"/>
    </row>
    <row r="744" spans="7:36" ht="16.5" customHeight="1"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Z744" s="129"/>
      <c r="AG744" s="129"/>
      <c r="AH744" s="129"/>
      <c r="AJ744" s="129"/>
    </row>
    <row r="745" spans="7:36" ht="16.5" customHeight="1"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Z745" s="129"/>
      <c r="AG745" s="129"/>
      <c r="AH745" s="129"/>
      <c r="AJ745" s="129"/>
    </row>
    <row r="746" spans="7:36" ht="16.5" customHeight="1"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Z746" s="129"/>
      <c r="AG746" s="129"/>
      <c r="AH746" s="129"/>
      <c r="AJ746" s="129"/>
    </row>
    <row r="747" spans="7:36" ht="16.5" customHeight="1"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Z747" s="129"/>
      <c r="AG747" s="129"/>
      <c r="AH747" s="129"/>
      <c r="AJ747" s="129"/>
    </row>
    <row r="748" spans="7:36" ht="16.5" customHeight="1"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Z748" s="129"/>
      <c r="AG748" s="129"/>
      <c r="AH748" s="129"/>
      <c r="AJ748" s="129"/>
    </row>
    <row r="749" spans="7:36" ht="16.5" customHeight="1"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Z749" s="129"/>
      <c r="AG749" s="129"/>
      <c r="AH749" s="129"/>
      <c r="AJ749" s="129"/>
    </row>
    <row r="750" spans="7:36" ht="16.5" customHeight="1"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Z750" s="129"/>
      <c r="AG750" s="129"/>
      <c r="AH750" s="129"/>
      <c r="AJ750" s="129"/>
    </row>
    <row r="751" spans="7:36" ht="16.5" customHeight="1"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Z751" s="129"/>
      <c r="AG751" s="129"/>
      <c r="AH751" s="129"/>
      <c r="AJ751" s="129"/>
    </row>
    <row r="752" spans="7:36" ht="16.5" customHeight="1"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Z752" s="129"/>
      <c r="AG752" s="129"/>
      <c r="AH752" s="129"/>
      <c r="AJ752" s="129"/>
    </row>
    <row r="753" spans="7:36" ht="16.5" customHeight="1"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Z753" s="129"/>
      <c r="AG753" s="129"/>
      <c r="AH753" s="129"/>
      <c r="AJ753" s="129"/>
    </row>
    <row r="754" spans="7:36" ht="16.5" customHeight="1"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Z754" s="129"/>
      <c r="AG754" s="129"/>
      <c r="AH754" s="129"/>
      <c r="AJ754" s="129"/>
    </row>
    <row r="755" spans="7:36" ht="16.5" customHeight="1"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Z755" s="129"/>
      <c r="AG755" s="129"/>
      <c r="AH755" s="129"/>
      <c r="AJ755" s="129"/>
    </row>
    <row r="756" spans="7:36" ht="16.5" customHeight="1"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Z756" s="129"/>
      <c r="AG756" s="129"/>
      <c r="AH756" s="129"/>
      <c r="AJ756" s="129"/>
    </row>
    <row r="757" spans="7:36" ht="16.5" customHeight="1"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Z757" s="129"/>
      <c r="AG757" s="129"/>
      <c r="AH757" s="129"/>
      <c r="AJ757" s="129"/>
    </row>
    <row r="758" spans="7:36" ht="16.5" customHeight="1"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Z758" s="129"/>
      <c r="AG758" s="129"/>
      <c r="AH758" s="129"/>
      <c r="AJ758" s="129"/>
    </row>
    <row r="759" spans="7:36" ht="16.5" customHeight="1"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Z759" s="129"/>
      <c r="AG759" s="129"/>
      <c r="AH759" s="129"/>
      <c r="AJ759" s="129"/>
    </row>
    <row r="760" spans="7:36" ht="16.5" customHeight="1"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Z760" s="129"/>
      <c r="AG760" s="129"/>
      <c r="AH760" s="129"/>
      <c r="AJ760" s="129"/>
    </row>
    <row r="761" spans="7:36" ht="16.5" customHeight="1"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Z761" s="129"/>
      <c r="AG761" s="129"/>
      <c r="AH761" s="129"/>
      <c r="AJ761" s="129"/>
    </row>
    <row r="762" spans="7:36" ht="16.5" customHeight="1"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Z762" s="129"/>
      <c r="AG762" s="129"/>
      <c r="AH762" s="129"/>
      <c r="AJ762" s="129"/>
    </row>
    <row r="763" spans="7:36" ht="16.5" customHeight="1"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Z763" s="129"/>
      <c r="AG763" s="129"/>
      <c r="AH763" s="129"/>
      <c r="AJ763" s="129"/>
    </row>
    <row r="764" spans="7:36" ht="16.5" customHeight="1"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Z764" s="129"/>
      <c r="AG764" s="129"/>
      <c r="AH764" s="129"/>
      <c r="AJ764" s="129"/>
    </row>
    <row r="765" spans="7:36" ht="16.5" customHeight="1"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Z765" s="129"/>
      <c r="AG765" s="129"/>
      <c r="AH765" s="129"/>
      <c r="AJ765" s="129"/>
    </row>
    <row r="766" spans="7:36" ht="16.5" customHeight="1"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Z766" s="129"/>
      <c r="AG766" s="129"/>
      <c r="AH766" s="129"/>
      <c r="AJ766" s="129"/>
    </row>
    <row r="767" spans="7:36" ht="16.5" customHeight="1"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Z767" s="129"/>
      <c r="AG767" s="129"/>
      <c r="AH767" s="129"/>
      <c r="AJ767" s="129"/>
    </row>
    <row r="768" spans="7:36" ht="16.5" customHeight="1"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Z768" s="129"/>
      <c r="AG768" s="129"/>
      <c r="AH768" s="129"/>
      <c r="AJ768" s="129"/>
    </row>
    <row r="769" spans="7:36" ht="16.5" customHeight="1"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Z769" s="129"/>
      <c r="AG769" s="129"/>
      <c r="AH769" s="129"/>
      <c r="AJ769" s="129"/>
    </row>
    <row r="770" spans="7:36" ht="16.5" customHeight="1"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Z770" s="129"/>
      <c r="AG770" s="129"/>
      <c r="AH770" s="129"/>
      <c r="AJ770" s="129"/>
    </row>
    <row r="771" spans="7:36" ht="16.5" customHeight="1"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Z771" s="129"/>
      <c r="AG771" s="129"/>
      <c r="AH771" s="129"/>
      <c r="AJ771" s="129"/>
    </row>
    <row r="772" spans="7:36" ht="16.5" customHeight="1"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Z772" s="129"/>
      <c r="AG772" s="129"/>
      <c r="AH772" s="129"/>
      <c r="AJ772" s="129"/>
    </row>
    <row r="773" spans="7:36" ht="16.5" customHeight="1"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Z773" s="129"/>
      <c r="AG773" s="129"/>
      <c r="AH773" s="129"/>
      <c r="AJ773" s="129"/>
    </row>
    <row r="774" spans="7:36" ht="16.5" customHeight="1"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Z774" s="129"/>
      <c r="AG774" s="129"/>
      <c r="AH774" s="129"/>
      <c r="AJ774" s="129"/>
    </row>
    <row r="775" spans="7:36" ht="16.5" customHeight="1"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Z775" s="129"/>
      <c r="AG775" s="129"/>
      <c r="AH775" s="129"/>
      <c r="AJ775" s="129"/>
    </row>
    <row r="776" spans="7:36" ht="16.5" customHeight="1"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Z776" s="129"/>
      <c r="AG776" s="129"/>
      <c r="AH776" s="129"/>
      <c r="AJ776" s="129"/>
    </row>
    <row r="777" spans="7:36" ht="16.5" customHeight="1"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Z777" s="129"/>
      <c r="AG777" s="129"/>
      <c r="AH777" s="129"/>
      <c r="AJ777" s="129"/>
    </row>
    <row r="778" spans="7:36" ht="16.5" customHeight="1"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Z778" s="129"/>
      <c r="AG778" s="129"/>
      <c r="AH778" s="129"/>
      <c r="AJ778" s="129"/>
    </row>
    <row r="779" spans="7:36" ht="16.5" customHeight="1"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Z779" s="129"/>
      <c r="AG779" s="129"/>
      <c r="AH779" s="129"/>
      <c r="AJ779" s="129"/>
    </row>
    <row r="780" spans="7:36" ht="16.5" customHeight="1"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Z780" s="129"/>
      <c r="AG780" s="129"/>
      <c r="AH780" s="129"/>
      <c r="AJ780" s="129"/>
    </row>
    <row r="781" spans="7:36" ht="16.5" customHeight="1"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Z781" s="129"/>
      <c r="AG781" s="129"/>
      <c r="AH781" s="129"/>
      <c r="AJ781" s="129"/>
    </row>
    <row r="782" spans="7:36" ht="16.5" customHeight="1"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Z782" s="129"/>
      <c r="AG782" s="129"/>
      <c r="AH782" s="129"/>
      <c r="AJ782" s="129"/>
    </row>
    <row r="783" spans="7:36" ht="16.5" customHeight="1"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Z783" s="129"/>
      <c r="AG783" s="129"/>
      <c r="AH783" s="129"/>
      <c r="AJ783" s="129"/>
    </row>
    <row r="784" spans="7:36" ht="16.5" customHeight="1"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Z784" s="129"/>
      <c r="AG784" s="129"/>
      <c r="AH784" s="129"/>
      <c r="AJ784" s="129"/>
    </row>
    <row r="785" spans="7:36" ht="16.5" customHeight="1"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Z785" s="129"/>
      <c r="AG785" s="129"/>
      <c r="AH785" s="129"/>
      <c r="AJ785" s="129"/>
    </row>
    <row r="786" spans="7:36" ht="16.5" customHeight="1"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Z786" s="129"/>
      <c r="AG786" s="129"/>
      <c r="AH786" s="129"/>
      <c r="AJ786" s="129"/>
    </row>
    <row r="787" spans="7:36" ht="16.5" customHeight="1"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Z787" s="129"/>
      <c r="AG787" s="129"/>
      <c r="AH787" s="129"/>
      <c r="AJ787" s="129"/>
    </row>
    <row r="788" spans="7:36" ht="16.5" customHeight="1"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Z788" s="129"/>
      <c r="AG788" s="129"/>
      <c r="AH788" s="129"/>
      <c r="AJ788" s="129"/>
    </row>
    <row r="789" spans="7:36" ht="16.5" customHeight="1"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Z789" s="129"/>
      <c r="AG789" s="129"/>
      <c r="AH789" s="129"/>
      <c r="AJ789" s="129"/>
    </row>
    <row r="790" spans="7:36" ht="16.5" customHeight="1"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Z790" s="129"/>
      <c r="AG790" s="129"/>
      <c r="AH790" s="129"/>
      <c r="AJ790" s="129"/>
    </row>
    <row r="791" spans="7:36" ht="16.5" customHeight="1"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Z791" s="129"/>
      <c r="AG791" s="129"/>
      <c r="AH791" s="129"/>
      <c r="AJ791" s="129"/>
    </row>
    <row r="792" spans="7:36" ht="16.5" customHeight="1"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Z792" s="129"/>
      <c r="AG792" s="129"/>
      <c r="AH792" s="129"/>
      <c r="AJ792" s="129"/>
    </row>
    <row r="793" spans="7:36" ht="16.5" customHeight="1"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Z793" s="129"/>
      <c r="AG793" s="129"/>
      <c r="AH793" s="129"/>
      <c r="AJ793" s="129"/>
    </row>
    <row r="794" spans="7:36" ht="16.5" customHeight="1"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Z794" s="129"/>
      <c r="AG794" s="129"/>
      <c r="AH794" s="129"/>
      <c r="AJ794" s="129"/>
    </row>
    <row r="795" spans="7:36" ht="16.5" customHeight="1"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Z795" s="129"/>
      <c r="AG795" s="129"/>
      <c r="AH795" s="129"/>
      <c r="AJ795" s="129"/>
    </row>
    <row r="796" spans="7:36" ht="16.5" customHeight="1"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Z796" s="129"/>
      <c r="AG796" s="129"/>
      <c r="AH796" s="129"/>
      <c r="AJ796" s="129"/>
    </row>
    <row r="797" spans="7:36" ht="16.5" customHeight="1"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Z797" s="129"/>
      <c r="AG797" s="129"/>
      <c r="AH797" s="129"/>
      <c r="AJ797" s="129"/>
    </row>
    <row r="798" spans="7:36" ht="16.5" customHeight="1"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Z798" s="129"/>
      <c r="AG798" s="129"/>
      <c r="AH798" s="129"/>
      <c r="AJ798" s="129"/>
    </row>
    <row r="799" spans="7:36" ht="16.5" customHeight="1"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Z799" s="129"/>
      <c r="AG799" s="129"/>
      <c r="AH799" s="129"/>
      <c r="AJ799" s="129"/>
    </row>
    <row r="800" spans="7:36" ht="16.5" customHeight="1"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Z800" s="129"/>
      <c r="AG800" s="129"/>
      <c r="AH800" s="129"/>
      <c r="AJ800" s="129"/>
    </row>
    <row r="801" spans="7:36" ht="16.5" customHeight="1"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Z801" s="129"/>
      <c r="AG801" s="129"/>
      <c r="AH801" s="129"/>
      <c r="AJ801" s="129"/>
    </row>
    <row r="802" spans="7:36" ht="16.5" customHeight="1"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Z802" s="129"/>
      <c r="AG802" s="129"/>
      <c r="AH802" s="129"/>
      <c r="AJ802" s="129"/>
    </row>
    <row r="803" spans="7:36" ht="16.5" customHeight="1"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Z803" s="129"/>
      <c r="AG803" s="129"/>
      <c r="AH803" s="129"/>
      <c r="AJ803" s="129"/>
    </row>
    <row r="804" spans="7:36" ht="16.5" customHeight="1"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Z804" s="129"/>
      <c r="AG804" s="129"/>
      <c r="AH804" s="129"/>
      <c r="AJ804" s="129"/>
    </row>
    <row r="805" spans="7:36" ht="16.5" customHeight="1"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Z805" s="129"/>
      <c r="AG805" s="129"/>
      <c r="AH805" s="129"/>
      <c r="AJ805" s="129"/>
    </row>
    <row r="806" spans="7:36" ht="16.5" customHeight="1"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Z806" s="129"/>
      <c r="AG806" s="129"/>
      <c r="AH806" s="129"/>
      <c r="AJ806" s="129"/>
    </row>
    <row r="807" spans="7:36" ht="16.5" customHeight="1"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Z807" s="129"/>
      <c r="AG807" s="129"/>
      <c r="AH807" s="129"/>
      <c r="AJ807" s="129"/>
    </row>
    <row r="808" spans="7:36" ht="16.5" customHeight="1"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Z808" s="129"/>
      <c r="AG808" s="129"/>
      <c r="AH808" s="129"/>
      <c r="AJ808" s="129"/>
    </row>
    <row r="809" spans="7:36" ht="16.5" customHeight="1"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Z809" s="129"/>
      <c r="AG809" s="129"/>
      <c r="AH809" s="129"/>
      <c r="AJ809" s="129"/>
    </row>
    <row r="810" spans="7:36" ht="16.5" customHeight="1"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Z810" s="129"/>
      <c r="AG810" s="129"/>
      <c r="AH810" s="129"/>
      <c r="AJ810" s="129"/>
    </row>
    <row r="811" spans="7:36" ht="16.5" customHeight="1"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Z811" s="129"/>
      <c r="AG811" s="129"/>
      <c r="AH811" s="129"/>
      <c r="AJ811" s="129"/>
    </row>
    <row r="812" spans="7:36" ht="16.5" customHeight="1"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Z812" s="129"/>
      <c r="AG812" s="129"/>
      <c r="AH812" s="129"/>
      <c r="AJ812" s="129"/>
    </row>
    <row r="813" spans="7:36" ht="16.5" customHeight="1"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Z813" s="129"/>
      <c r="AG813" s="129"/>
      <c r="AH813" s="129"/>
      <c r="AJ813" s="129"/>
    </row>
    <row r="814" spans="7:36" ht="16.5" customHeight="1"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Z814" s="129"/>
      <c r="AG814" s="129"/>
      <c r="AH814" s="129"/>
      <c r="AJ814" s="129"/>
    </row>
    <row r="815" spans="7:36" ht="16.5" customHeight="1"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Z815" s="129"/>
      <c r="AG815" s="129"/>
      <c r="AH815" s="129"/>
      <c r="AJ815" s="129"/>
    </row>
    <row r="816" spans="7:36" ht="16.5" customHeight="1"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Z816" s="129"/>
      <c r="AG816" s="129"/>
      <c r="AH816" s="129"/>
      <c r="AJ816" s="129"/>
    </row>
    <row r="817" spans="7:36" ht="16.5" customHeight="1"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Z817" s="129"/>
      <c r="AG817" s="129"/>
      <c r="AH817" s="129"/>
      <c r="AJ817" s="129"/>
    </row>
    <row r="818" spans="7:36" ht="16.5" customHeight="1"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Z818" s="129"/>
      <c r="AG818" s="129"/>
      <c r="AH818" s="129"/>
      <c r="AJ818" s="129"/>
    </row>
    <row r="819" spans="7:36" ht="16.5" customHeight="1"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Z819" s="129"/>
      <c r="AG819" s="129"/>
      <c r="AH819" s="129"/>
      <c r="AJ819" s="129"/>
    </row>
    <row r="820" spans="7:36" ht="16.5" customHeight="1"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Z820" s="129"/>
      <c r="AG820" s="129"/>
      <c r="AH820" s="129"/>
      <c r="AJ820" s="129"/>
    </row>
    <row r="821" spans="7:36" ht="16.5" customHeight="1"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Z821" s="129"/>
      <c r="AG821" s="129"/>
      <c r="AH821" s="129"/>
      <c r="AJ821" s="129"/>
    </row>
    <row r="822" spans="7:36" ht="16.5" customHeight="1"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Z822" s="129"/>
      <c r="AG822" s="129"/>
      <c r="AH822" s="129"/>
      <c r="AJ822" s="129"/>
    </row>
    <row r="823" spans="7:36" ht="16.5" customHeight="1"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Z823" s="129"/>
      <c r="AG823" s="129"/>
      <c r="AH823" s="129"/>
      <c r="AJ823" s="129"/>
    </row>
    <row r="824" spans="7:36" ht="16.5" customHeight="1"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Z824" s="129"/>
      <c r="AG824" s="129"/>
      <c r="AH824" s="129"/>
      <c r="AJ824" s="129"/>
    </row>
    <row r="825" spans="7:36" ht="16.5" customHeight="1"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Z825" s="129"/>
      <c r="AG825" s="129"/>
      <c r="AH825" s="129"/>
      <c r="AJ825" s="129"/>
    </row>
    <row r="826" spans="7:36" ht="16.5" customHeight="1"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Z826" s="129"/>
      <c r="AG826" s="129"/>
      <c r="AH826" s="129"/>
      <c r="AJ826" s="129"/>
    </row>
    <row r="827" spans="7:36" ht="16.5" customHeight="1"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Z827" s="129"/>
      <c r="AG827" s="129"/>
      <c r="AH827" s="129"/>
      <c r="AJ827" s="129"/>
    </row>
    <row r="828" spans="7:36" ht="16.5" customHeight="1"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Z828" s="129"/>
      <c r="AG828" s="129"/>
      <c r="AH828" s="129"/>
      <c r="AJ828" s="129"/>
    </row>
    <row r="829" spans="7:36" ht="16.5" customHeight="1"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Z829" s="129"/>
      <c r="AG829" s="129"/>
      <c r="AH829" s="129"/>
      <c r="AJ829" s="129"/>
    </row>
    <row r="830" spans="7:36" ht="16.5" customHeight="1"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Z830" s="129"/>
      <c r="AG830" s="129"/>
      <c r="AH830" s="129"/>
      <c r="AJ830" s="129"/>
    </row>
    <row r="831" spans="7:36" ht="16.5" customHeight="1"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Z831" s="129"/>
      <c r="AG831" s="129"/>
      <c r="AH831" s="129"/>
      <c r="AJ831" s="129"/>
    </row>
    <row r="832" spans="7:36" ht="16.5" customHeight="1"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Z832" s="129"/>
      <c r="AG832" s="129"/>
      <c r="AH832" s="129"/>
      <c r="AJ832" s="129"/>
    </row>
    <row r="833" spans="7:36" ht="16.5" customHeight="1"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Z833" s="129"/>
      <c r="AG833" s="129"/>
      <c r="AH833" s="129"/>
      <c r="AJ833" s="129"/>
    </row>
    <row r="834" spans="7:36" ht="16.5" customHeight="1"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Z834" s="129"/>
      <c r="AG834" s="129"/>
      <c r="AH834" s="129"/>
      <c r="AJ834" s="129"/>
    </row>
    <row r="835" spans="7:36" ht="16.5" customHeight="1"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Z835" s="129"/>
      <c r="AG835" s="129"/>
      <c r="AH835" s="129"/>
      <c r="AJ835" s="129"/>
    </row>
    <row r="836" spans="7:36" ht="16.5" customHeight="1"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Z836" s="129"/>
      <c r="AG836" s="129"/>
      <c r="AH836" s="129"/>
      <c r="AJ836" s="129"/>
    </row>
    <row r="837" spans="7:36" ht="16.5" customHeight="1"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Z837" s="129"/>
      <c r="AG837" s="129"/>
      <c r="AH837" s="129"/>
      <c r="AJ837" s="129"/>
    </row>
    <row r="838" spans="7:36" ht="16.5" customHeight="1"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Z838" s="129"/>
      <c r="AG838" s="129"/>
      <c r="AH838" s="129"/>
      <c r="AJ838" s="129"/>
    </row>
    <row r="839" spans="7:36" ht="16.5" customHeight="1"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Z839" s="129"/>
      <c r="AG839" s="129"/>
      <c r="AH839" s="129"/>
      <c r="AJ839" s="129"/>
    </row>
    <row r="840" spans="7:36" ht="16.5" customHeight="1"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Z840" s="129"/>
      <c r="AG840" s="129"/>
      <c r="AH840" s="129"/>
      <c r="AJ840" s="129"/>
    </row>
    <row r="841" spans="7:36" ht="16.5" customHeight="1"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Z841" s="129"/>
      <c r="AG841" s="129"/>
      <c r="AH841" s="129"/>
      <c r="AJ841" s="129"/>
    </row>
    <row r="842" spans="7:36" ht="16.5" customHeight="1"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Z842" s="129"/>
      <c r="AG842" s="129"/>
      <c r="AH842" s="129"/>
      <c r="AJ842" s="129"/>
    </row>
    <row r="843" spans="7:36" ht="16.5" customHeight="1"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Z843" s="129"/>
      <c r="AG843" s="129"/>
      <c r="AH843" s="129"/>
      <c r="AJ843" s="129"/>
    </row>
    <row r="844" spans="7:36" ht="16.5" customHeight="1"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Z844" s="129"/>
      <c r="AG844" s="129"/>
      <c r="AH844" s="129"/>
      <c r="AJ844" s="129"/>
    </row>
    <row r="845" spans="7:36" ht="16.5" customHeight="1"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Z845" s="129"/>
      <c r="AG845" s="129"/>
      <c r="AH845" s="129"/>
      <c r="AJ845" s="129"/>
    </row>
    <row r="846" spans="7:36" ht="16.5" customHeight="1"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Z846" s="129"/>
      <c r="AG846" s="129"/>
      <c r="AH846" s="129"/>
      <c r="AJ846" s="129"/>
    </row>
    <row r="847" spans="7:36" ht="16.5" customHeight="1"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Z847" s="129"/>
      <c r="AG847" s="129"/>
      <c r="AH847" s="129"/>
      <c r="AJ847" s="129"/>
    </row>
    <row r="848" spans="7:36" ht="16.5" customHeight="1"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Z848" s="129"/>
      <c r="AG848" s="129"/>
      <c r="AH848" s="129"/>
      <c r="AJ848" s="129"/>
    </row>
    <row r="849" spans="7:36" ht="16.5" customHeight="1"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Z849" s="129"/>
      <c r="AG849" s="129"/>
      <c r="AH849" s="129"/>
      <c r="AJ849" s="129"/>
    </row>
    <row r="850" spans="7:36" ht="16.5" customHeight="1"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Z850" s="129"/>
      <c r="AG850" s="129"/>
      <c r="AH850" s="129"/>
      <c r="AJ850" s="129"/>
    </row>
    <row r="851" spans="7:36" ht="16.5" customHeight="1"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Z851" s="129"/>
      <c r="AG851" s="129"/>
      <c r="AH851" s="129"/>
      <c r="AJ851" s="129"/>
    </row>
    <row r="852" spans="7:36" ht="16.5" customHeight="1"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Z852" s="129"/>
      <c r="AG852" s="129"/>
      <c r="AH852" s="129"/>
      <c r="AJ852" s="129"/>
    </row>
    <row r="853" spans="7:36" ht="16.5" customHeight="1"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Z853" s="129"/>
      <c r="AG853" s="129"/>
      <c r="AH853" s="129"/>
      <c r="AJ853" s="129"/>
    </row>
    <row r="854" spans="7:36" ht="16.5" customHeight="1"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Z854" s="129"/>
      <c r="AG854" s="129"/>
      <c r="AH854" s="129"/>
      <c r="AJ854" s="129"/>
    </row>
    <row r="855" spans="7:36" ht="16.5" customHeight="1"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Z855" s="129"/>
      <c r="AG855" s="129"/>
      <c r="AH855" s="129"/>
      <c r="AJ855" s="129"/>
    </row>
    <row r="856" spans="7:36" ht="16.5" customHeight="1"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Z856" s="129"/>
      <c r="AG856" s="129"/>
      <c r="AH856" s="129"/>
      <c r="AJ856" s="129"/>
    </row>
    <row r="857" spans="7:36" ht="16.5" customHeight="1"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Z857" s="129"/>
      <c r="AG857" s="129"/>
      <c r="AH857" s="129"/>
      <c r="AJ857" s="129"/>
    </row>
    <row r="858" spans="7:36" ht="16.5" customHeight="1"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Z858" s="129"/>
      <c r="AG858" s="129"/>
      <c r="AH858" s="129"/>
      <c r="AJ858" s="129"/>
    </row>
    <row r="859" spans="7:36" ht="16.5" customHeight="1"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Z859" s="129"/>
      <c r="AG859" s="129"/>
      <c r="AH859" s="129"/>
      <c r="AJ859" s="129"/>
    </row>
    <row r="860" spans="7:36" ht="16.5" customHeight="1"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Z860" s="129"/>
      <c r="AG860" s="129"/>
      <c r="AH860" s="129"/>
      <c r="AJ860" s="129"/>
    </row>
    <row r="861" spans="7:36" ht="16.5" customHeight="1"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Z861" s="129"/>
      <c r="AG861" s="129"/>
      <c r="AH861" s="129"/>
      <c r="AJ861" s="129"/>
    </row>
    <row r="862" spans="7:36" ht="16.5" customHeight="1"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Z862" s="129"/>
      <c r="AG862" s="129"/>
      <c r="AH862" s="129"/>
      <c r="AJ862" s="129"/>
    </row>
    <row r="863" spans="7:36" ht="16.5" customHeight="1"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Z863" s="129"/>
      <c r="AG863" s="129"/>
      <c r="AH863" s="129"/>
      <c r="AJ863" s="129"/>
    </row>
    <row r="864" spans="7:36" ht="16.5" customHeight="1"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Z864" s="129"/>
      <c r="AG864" s="129"/>
      <c r="AH864" s="129"/>
      <c r="AJ864" s="129"/>
    </row>
    <row r="865" spans="7:36" ht="16.5" customHeight="1"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Z865" s="129"/>
      <c r="AG865" s="129"/>
      <c r="AH865" s="129"/>
      <c r="AJ865" s="129"/>
    </row>
    <row r="866" spans="7:36" ht="16.5" customHeight="1"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Z866" s="129"/>
      <c r="AG866" s="129"/>
      <c r="AH866" s="129"/>
      <c r="AJ866" s="129"/>
    </row>
    <row r="867" spans="7:36" ht="16.5" customHeight="1"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Z867" s="129"/>
      <c r="AG867" s="129"/>
      <c r="AH867" s="129"/>
      <c r="AJ867" s="129"/>
    </row>
    <row r="868" spans="7:36" ht="16.5" customHeight="1"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Z868" s="129"/>
      <c r="AG868" s="129"/>
      <c r="AH868" s="129"/>
      <c r="AJ868" s="129"/>
    </row>
    <row r="869" spans="7:36" ht="16.5" customHeight="1"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Z869" s="129"/>
      <c r="AG869" s="129"/>
      <c r="AH869" s="129"/>
      <c r="AJ869" s="129"/>
    </row>
    <row r="870" spans="7:36" ht="16.5" customHeight="1"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Z870" s="129"/>
      <c r="AG870" s="129"/>
      <c r="AH870" s="129"/>
      <c r="AJ870" s="129"/>
    </row>
    <row r="871" spans="7:36" ht="16.5" customHeight="1"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Z871" s="129"/>
      <c r="AG871" s="129"/>
      <c r="AH871" s="129"/>
      <c r="AJ871" s="129"/>
    </row>
    <row r="872" spans="7:36" ht="16.5" customHeight="1"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Z872" s="129"/>
      <c r="AG872" s="129"/>
      <c r="AH872" s="129"/>
      <c r="AJ872" s="129"/>
    </row>
    <row r="873" spans="7:36" ht="16.5" customHeight="1"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Z873" s="129"/>
      <c r="AG873" s="129"/>
      <c r="AH873" s="129"/>
      <c r="AJ873" s="129"/>
    </row>
    <row r="874" spans="7:36" ht="16.5" customHeight="1"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Z874" s="129"/>
      <c r="AG874" s="129"/>
      <c r="AH874" s="129"/>
      <c r="AJ874" s="129"/>
    </row>
    <row r="875" spans="7:36" ht="16.5" customHeight="1"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Z875" s="129"/>
      <c r="AG875" s="129"/>
      <c r="AH875" s="129"/>
      <c r="AJ875" s="129"/>
    </row>
    <row r="876" spans="7:36" ht="16.5" customHeight="1"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Z876" s="129"/>
      <c r="AG876" s="129"/>
      <c r="AH876" s="129"/>
      <c r="AJ876" s="129"/>
    </row>
    <row r="877" spans="7:36" ht="16.5" customHeight="1"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Z877" s="129"/>
      <c r="AG877" s="129"/>
      <c r="AH877" s="129"/>
      <c r="AJ877" s="129"/>
    </row>
    <row r="878" spans="7:36" ht="16.5" customHeight="1"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Z878" s="129"/>
      <c r="AG878" s="129"/>
      <c r="AH878" s="129"/>
      <c r="AJ878" s="129"/>
    </row>
    <row r="879" spans="7:36" ht="16.5" customHeight="1"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Z879" s="129"/>
      <c r="AG879" s="129"/>
      <c r="AH879" s="129"/>
      <c r="AJ879" s="129"/>
    </row>
    <row r="880" spans="7:36" ht="16.5" customHeight="1"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Z880" s="129"/>
      <c r="AG880" s="129"/>
      <c r="AH880" s="129"/>
      <c r="AJ880" s="129"/>
    </row>
    <row r="881" spans="7:36" ht="16.5" customHeight="1"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Z881" s="129"/>
      <c r="AG881" s="129"/>
      <c r="AH881" s="129"/>
      <c r="AJ881" s="129"/>
    </row>
    <row r="882" spans="7:36" ht="16.5" customHeight="1"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Z882" s="129"/>
      <c r="AG882" s="129"/>
      <c r="AH882" s="129"/>
      <c r="AJ882" s="129"/>
    </row>
    <row r="883" spans="7:36" ht="16.5" customHeight="1"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Z883" s="129"/>
      <c r="AG883" s="129"/>
      <c r="AH883" s="129"/>
      <c r="AJ883" s="129"/>
    </row>
    <row r="884" spans="7:36" ht="16.5" customHeight="1"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Z884" s="129"/>
      <c r="AG884" s="129"/>
      <c r="AH884" s="129"/>
      <c r="AJ884" s="129"/>
    </row>
    <row r="885" spans="7:36" ht="16.5" customHeight="1"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Z885" s="129"/>
      <c r="AG885" s="129"/>
      <c r="AH885" s="129"/>
      <c r="AJ885" s="129"/>
    </row>
    <row r="886" spans="7:36" ht="16.5" customHeight="1"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Z886" s="129"/>
      <c r="AG886" s="129"/>
      <c r="AH886" s="129"/>
      <c r="AJ886" s="129"/>
    </row>
    <row r="887" spans="7:36" ht="16.5" customHeight="1"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Z887" s="129"/>
      <c r="AG887" s="129"/>
      <c r="AH887" s="129"/>
      <c r="AJ887" s="129"/>
    </row>
    <row r="888" spans="7:36" ht="16.5" customHeight="1"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Z888" s="129"/>
      <c r="AG888" s="129"/>
      <c r="AH888" s="129"/>
      <c r="AJ888" s="129"/>
    </row>
    <row r="889" spans="7:36" ht="16.5" customHeight="1"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Z889" s="129"/>
      <c r="AG889" s="129"/>
      <c r="AH889" s="129"/>
      <c r="AJ889" s="129"/>
    </row>
    <row r="890" spans="7:36" ht="16.5" customHeight="1"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Z890" s="129"/>
      <c r="AG890" s="129"/>
      <c r="AH890" s="129"/>
      <c r="AJ890" s="129"/>
    </row>
    <row r="891" spans="7:36" ht="16.5" customHeight="1"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Z891" s="129"/>
      <c r="AG891" s="129"/>
      <c r="AH891" s="129"/>
      <c r="AJ891" s="129"/>
    </row>
    <row r="892" spans="7:36" ht="16.5" customHeight="1"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Z892" s="129"/>
      <c r="AG892" s="129"/>
      <c r="AH892" s="129"/>
      <c r="AJ892" s="129"/>
    </row>
    <row r="893" spans="7:36" ht="16.5" customHeight="1"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Z893" s="129"/>
      <c r="AG893" s="129"/>
      <c r="AH893" s="129"/>
      <c r="AJ893" s="129"/>
    </row>
    <row r="894" spans="7:36" ht="16.5" customHeight="1"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Z894" s="129"/>
      <c r="AG894" s="129"/>
      <c r="AH894" s="129"/>
      <c r="AJ894" s="129"/>
    </row>
    <row r="895" spans="7:36" ht="16.5" customHeight="1"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Z895" s="129"/>
      <c r="AG895" s="129"/>
      <c r="AH895" s="129"/>
      <c r="AJ895" s="129"/>
    </row>
    <row r="896" spans="7:36" ht="16.5" customHeight="1"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Z896" s="129"/>
      <c r="AG896" s="129"/>
      <c r="AH896" s="129"/>
      <c r="AJ896" s="129"/>
    </row>
    <row r="897" spans="7:36" ht="16.5" customHeight="1"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Z897" s="129"/>
      <c r="AG897" s="129"/>
      <c r="AH897" s="129"/>
      <c r="AJ897" s="129"/>
    </row>
    <row r="898" spans="7:36" ht="16.5" customHeight="1"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Z898" s="129"/>
      <c r="AG898" s="129"/>
      <c r="AH898" s="129"/>
      <c r="AJ898" s="129"/>
    </row>
    <row r="899" spans="7:36" ht="16.5" customHeight="1"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Z899" s="129"/>
      <c r="AG899" s="129"/>
      <c r="AH899" s="129"/>
      <c r="AJ899" s="129"/>
    </row>
    <row r="900" spans="7:36" ht="16.5" customHeight="1"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Z900" s="129"/>
      <c r="AG900" s="129"/>
      <c r="AH900" s="129"/>
      <c r="AJ900" s="129"/>
    </row>
    <row r="901" spans="7:36" ht="16.5" customHeight="1"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Z901" s="129"/>
      <c r="AG901" s="129"/>
      <c r="AH901" s="129"/>
      <c r="AJ901" s="129"/>
    </row>
    <row r="902" spans="7:36" ht="16.5" customHeight="1"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Z902" s="129"/>
      <c r="AG902" s="129"/>
      <c r="AH902" s="129"/>
      <c r="AJ902" s="129"/>
    </row>
    <row r="903" spans="7:36" ht="16.5" customHeight="1"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Z903" s="129"/>
      <c r="AG903" s="129"/>
      <c r="AH903" s="129"/>
      <c r="AJ903" s="129"/>
    </row>
    <row r="904" spans="7:36" ht="16.5" customHeight="1"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Z904" s="129"/>
      <c r="AG904" s="129"/>
      <c r="AH904" s="129"/>
      <c r="AJ904" s="129"/>
    </row>
    <row r="905" spans="7:36" ht="16.5" customHeight="1"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Z905" s="129"/>
      <c r="AG905" s="129"/>
      <c r="AH905" s="129"/>
      <c r="AJ905" s="129"/>
    </row>
    <row r="906" spans="7:36" ht="16.5" customHeight="1"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Z906" s="129"/>
      <c r="AG906" s="129"/>
      <c r="AH906" s="129"/>
      <c r="AJ906" s="129"/>
    </row>
    <row r="907" spans="7:36" ht="16.5" customHeight="1"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Z907" s="129"/>
      <c r="AG907" s="129"/>
      <c r="AH907" s="129"/>
      <c r="AJ907" s="129"/>
    </row>
    <row r="908" spans="7:36" ht="16.5" customHeight="1"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Z908" s="129"/>
      <c r="AG908" s="129"/>
      <c r="AH908" s="129"/>
      <c r="AJ908" s="129"/>
    </row>
    <row r="909" spans="7:36" ht="16.5" customHeight="1"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Z909" s="129"/>
      <c r="AG909" s="129"/>
      <c r="AH909" s="129"/>
      <c r="AJ909" s="129"/>
    </row>
    <row r="910" spans="7:36" ht="16.5" customHeight="1"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Z910" s="129"/>
      <c r="AG910" s="129"/>
      <c r="AH910" s="129"/>
      <c r="AJ910" s="129"/>
    </row>
    <row r="911" spans="7:36" ht="16.5" customHeight="1"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Z911" s="129"/>
      <c r="AG911" s="129"/>
      <c r="AH911" s="129"/>
      <c r="AJ911" s="129"/>
    </row>
    <row r="912" spans="7:36" ht="16.5" customHeight="1"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Z912" s="129"/>
      <c r="AG912" s="129"/>
      <c r="AH912" s="129"/>
      <c r="AJ912" s="129"/>
    </row>
    <row r="913" spans="7:36" ht="16.5" customHeight="1"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Z913" s="129"/>
      <c r="AG913" s="129"/>
      <c r="AH913" s="129"/>
      <c r="AJ913" s="129"/>
    </row>
    <row r="914" spans="7:36" ht="16.5" customHeight="1"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Z914" s="129"/>
      <c r="AG914" s="129"/>
      <c r="AH914" s="129"/>
      <c r="AJ914" s="129"/>
    </row>
    <row r="915" spans="7:36" ht="16.5" customHeight="1"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Z915" s="129"/>
      <c r="AG915" s="129"/>
      <c r="AH915" s="129"/>
      <c r="AJ915" s="129"/>
    </row>
    <row r="916" spans="7:36" ht="16.5" customHeight="1"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Z916" s="129"/>
      <c r="AG916" s="129"/>
      <c r="AH916" s="129"/>
      <c r="AJ916" s="129"/>
    </row>
    <row r="917" spans="7:36" ht="16.5" customHeight="1"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Z917" s="129"/>
      <c r="AG917" s="129"/>
      <c r="AH917" s="129"/>
      <c r="AJ917" s="129"/>
    </row>
    <row r="918" spans="7:36" ht="16.5" customHeight="1"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Z918" s="129"/>
      <c r="AG918" s="129"/>
      <c r="AH918" s="129"/>
      <c r="AJ918" s="129"/>
    </row>
    <row r="919" spans="7:36" ht="16.5" customHeight="1"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Z919" s="129"/>
      <c r="AG919" s="129"/>
      <c r="AH919" s="129"/>
      <c r="AJ919" s="129"/>
    </row>
    <row r="920" spans="7:36" ht="16.5" customHeight="1"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Z920" s="129"/>
      <c r="AG920" s="129"/>
      <c r="AH920" s="129"/>
      <c r="AJ920" s="129"/>
    </row>
    <row r="921" spans="7:36" ht="16.5" customHeight="1"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Z921" s="129"/>
      <c r="AG921" s="129"/>
      <c r="AH921" s="129"/>
      <c r="AJ921" s="129"/>
    </row>
    <row r="922" spans="7:36" ht="16.5" customHeight="1"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Z922" s="129"/>
      <c r="AG922" s="129"/>
      <c r="AH922" s="129"/>
      <c r="AJ922" s="129"/>
    </row>
    <row r="923" spans="7:36" ht="16.5" customHeight="1"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Z923" s="129"/>
      <c r="AG923" s="129"/>
      <c r="AH923" s="129"/>
      <c r="AJ923" s="129"/>
    </row>
    <row r="924" spans="7:36" ht="16.5" customHeight="1"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Z924" s="129"/>
      <c r="AG924" s="129"/>
      <c r="AH924" s="129"/>
      <c r="AJ924" s="129"/>
    </row>
    <row r="925" spans="7:36" ht="16.5" customHeight="1"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Z925" s="129"/>
      <c r="AG925" s="129"/>
      <c r="AH925" s="129"/>
      <c r="AJ925" s="129"/>
    </row>
    <row r="926" spans="7:36" ht="16.5" customHeight="1"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Z926" s="129"/>
      <c r="AG926" s="129"/>
      <c r="AH926" s="129"/>
      <c r="AJ926" s="129"/>
    </row>
    <row r="927" spans="7:36" ht="16.5" customHeight="1"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Z927" s="129"/>
      <c r="AG927" s="129"/>
      <c r="AH927" s="129"/>
      <c r="AJ927" s="129"/>
    </row>
    <row r="928" spans="7:36" ht="16.5" customHeight="1"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Z928" s="129"/>
      <c r="AG928" s="129"/>
      <c r="AH928" s="129"/>
      <c r="AJ928" s="129"/>
    </row>
    <row r="929" spans="7:36" ht="16.5" customHeight="1"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Z929" s="129"/>
      <c r="AG929" s="129"/>
      <c r="AH929" s="129"/>
      <c r="AJ929" s="129"/>
    </row>
    <row r="930" spans="7:36" ht="16.5" customHeight="1"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Z930" s="129"/>
      <c r="AG930" s="129"/>
      <c r="AH930" s="129"/>
      <c r="AJ930" s="129"/>
    </row>
    <row r="931" spans="7:36" ht="16.5" customHeight="1"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Z931" s="129"/>
      <c r="AG931" s="129"/>
      <c r="AH931" s="129"/>
      <c r="AJ931" s="129"/>
    </row>
    <row r="932" spans="7:36" ht="16.5" customHeight="1"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Z932" s="129"/>
      <c r="AG932" s="129"/>
      <c r="AH932" s="129"/>
      <c r="AJ932" s="129"/>
    </row>
    <row r="933" spans="7:36" ht="16.5" customHeight="1"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Z933" s="129"/>
      <c r="AG933" s="129"/>
      <c r="AH933" s="129"/>
      <c r="AJ933" s="129"/>
    </row>
    <row r="934" spans="7:36" ht="16.5" customHeight="1"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Z934" s="129"/>
      <c r="AG934" s="129"/>
      <c r="AH934" s="129"/>
      <c r="AJ934" s="129"/>
    </row>
    <row r="935" spans="7:36" ht="16.5" customHeight="1"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Z935" s="129"/>
      <c r="AG935" s="129"/>
      <c r="AH935" s="129"/>
      <c r="AJ935" s="129"/>
    </row>
    <row r="936" spans="7:36" ht="16.5" customHeight="1"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Z936" s="129"/>
      <c r="AG936" s="129"/>
      <c r="AH936" s="129"/>
      <c r="AJ936" s="129"/>
    </row>
    <row r="937" spans="7:36" ht="16.5" customHeight="1"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Z937" s="129"/>
      <c r="AG937" s="129"/>
      <c r="AH937" s="129"/>
      <c r="AJ937" s="129"/>
    </row>
    <row r="938" spans="7:36" ht="16.5" customHeight="1"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Z938" s="129"/>
      <c r="AG938" s="129"/>
      <c r="AH938" s="129"/>
      <c r="AJ938" s="129"/>
    </row>
    <row r="939" spans="7:36" ht="16.5" customHeight="1"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Z939" s="129"/>
      <c r="AG939" s="129"/>
      <c r="AH939" s="129"/>
      <c r="AJ939" s="129"/>
    </row>
    <row r="940" spans="7:36" ht="16.5" customHeight="1"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Z940" s="129"/>
      <c r="AG940" s="129"/>
      <c r="AH940" s="129"/>
      <c r="AJ940" s="129"/>
    </row>
    <row r="941" spans="7:36" ht="16.5" customHeight="1"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Z941" s="129"/>
      <c r="AG941" s="129"/>
      <c r="AH941" s="129"/>
      <c r="AJ941" s="129"/>
    </row>
    <row r="942" spans="7:36" ht="16.5" customHeight="1"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Z942" s="129"/>
      <c r="AG942" s="129"/>
      <c r="AH942" s="129"/>
      <c r="AJ942" s="129"/>
    </row>
    <row r="943" spans="7:36" ht="16.5" customHeight="1"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Z943" s="129"/>
      <c r="AG943" s="129"/>
      <c r="AH943" s="129"/>
      <c r="AJ943" s="129"/>
    </row>
    <row r="944" spans="7:36" ht="16.5" customHeight="1"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Z944" s="129"/>
      <c r="AG944" s="129"/>
      <c r="AH944" s="129"/>
      <c r="AJ944" s="129"/>
    </row>
    <row r="945" spans="7:36" ht="16.5" customHeight="1"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Z945" s="129"/>
      <c r="AG945" s="129"/>
      <c r="AH945" s="129"/>
      <c r="AJ945" s="129"/>
    </row>
    <row r="946" spans="7:36" ht="16.5" customHeight="1"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Z946" s="129"/>
      <c r="AG946" s="129"/>
      <c r="AH946" s="129"/>
      <c r="AJ946" s="129"/>
    </row>
    <row r="947" spans="7:36" ht="16.5" customHeight="1"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Z947" s="129"/>
      <c r="AG947" s="129"/>
      <c r="AH947" s="129"/>
      <c r="AJ947" s="129"/>
    </row>
    <row r="948" spans="7:36" ht="16.5" customHeight="1"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Z948" s="129"/>
      <c r="AG948" s="129"/>
      <c r="AH948" s="129"/>
      <c r="AJ948" s="129"/>
    </row>
    <row r="949" spans="7:36" ht="16.5" customHeight="1"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Z949" s="129"/>
      <c r="AG949" s="129"/>
      <c r="AH949" s="129"/>
      <c r="AJ949" s="129"/>
    </row>
    <row r="950" spans="7:36" ht="16.5" customHeight="1"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Z950" s="129"/>
      <c r="AG950" s="129"/>
      <c r="AH950" s="129"/>
      <c r="AJ950" s="129"/>
    </row>
    <row r="951" spans="7:36" ht="16.5" customHeight="1"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Z951" s="129"/>
      <c r="AG951" s="129"/>
      <c r="AH951" s="129"/>
      <c r="AJ951" s="129"/>
    </row>
    <row r="952" spans="7:36" ht="16.5" customHeight="1"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Z952" s="129"/>
      <c r="AG952" s="129"/>
      <c r="AH952" s="129"/>
      <c r="AJ952" s="129"/>
    </row>
    <row r="953" spans="7:36" ht="16.5" customHeight="1"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Z953" s="129"/>
      <c r="AG953" s="129"/>
      <c r="AH953" s="129"/>
      <c r="AJ953" s="129"/>
    </row>
    <row r="954" spans="7:36" ht="16.5" customHeight="1"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Z954" s="129"/>
      <c r="AG954" s="129"/>
      <c r="AH954" s="129"/>
      <c r="AJ954" s="129"/>
    </row>
    <row r="955" spans="7:36" ht="16.5" customHeight="1"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Z955" s="129"/>
      <c r="AG955" s="129"/>
      <c r="AH955" s="129"/>
      <c r="AJ955" s="129"/>
    </row>
    <row r="956" spans="7:36" ht="16.5" customHeight="1"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Z956" s="129"/>
      <c r="AG956" s="129"/>
      <c r="AH956" s="129"/>
      <c r="AJ956" s="129"/>
    </row>
    <row r="957" spans="7:36" ht="16.5" customHeight="1"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Z957" s="129"/>
      <c r="AG957" s="129"/>
      <c r="AH957" s="129"/>
      <c r="AJ957" s="129"/>
    </row>
    <row r="958" spans="7:36" ht="16.5" customHeight="1"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Z958" s="129"/>
      <c r="AG958" s="129"/>
      <c r="AH958" s="129"/>
      <c r="AJ958" s="129"/>
    </row>
    <row r="959" spans="7:36" ht="16.5" customHeight="1"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Z959" s="129"/>
      <c r="AG959" s="129"/>
      <c r="AH959" s="129"/>
      <c r="AJ959" s="129"/>
    </row>
    <row r="960" spans="7:36" ht="16.5" customHeight="1"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Z960" s="129"/>
      <c r="AG960" s="129"/>
      <c r="AH960" s="129"/>
      <c r="AJ960" s="129"/>
    </row>
    <row r="961" spans="7:36" ht="16.5" customHeight="1"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Z961" s="129"/>
      <c r="AG961" s="129"/>
      <c r="AH961" s="129"/>
      <c r="AJ961" s="129"/>
    </row>
    <row r="962" spans="7:36" ht="16.5" customHeight="1"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Z962" s="129"/>
      <c r="AG962" s="129"/>
      <c r="AH962" s="129"/>
      <c r="AJ962" s="129"/>
    </row>
    <row r="963" spans="7:36" ht="16.5" customHeight="1"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Z963" s="129"/>
      <c r="AG963" s="129"/>
      <c r="AH963" s="129"/>
      <c r="AJ963" s="129"/>
    </row>
    <row r="964" spans="7:36" ht="16.5" customHeight="1"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Z964" s="129"/>
      <c r="AG964" s="129"/>
      <c r="AH964" s="129"/>
      <c r="AJ964" s="129"/>
    </row>
    <row r="965" spans="7:36" ht="16.5" customHeight="1"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Z965" s="129"/>
      <c r="AG965" s="129"/>
      <c r="AH965" s="129"/>
      <c r="AJ965" s="129"/>
    </row>
    <row r="966" spans="7:36" ht="16.5" customHeight="1"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Z966" s="129"/>
      <c r="AG966" s="129"/>
      <c r="AH966" s="129"/>
      <c r="AJ966" s="129"/>
    </row>
    <row r="967" spans="7:36" ht="16.5" customHeight="1"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Z967" s="129"/>
      <c r="AG967" s="129"/>
      <c r="AH967" s="129"/>
      <c r="AJ967" s="129"/>
    </row>
    <row r="968" spans="7:36" ht="16.5" customHeight="1"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Z968" s="129"/>
      <c r="AG968" s="129"/>
      <c r="AH968" s="129"/>
      <c r="AJ968" s="129"/>
    </row>
    <row r="969" spans="7:36" ht="16.5" customHeight="1"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Z969" s="129"/>
      <c r="AG969" s="129"/>
      <c r="AH969" s="129"/>
      <c r="AJ969" s="129"/>
    </row>
    <row r="970" spans="7:36" ht="16.5" customHeight="1"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Z970" s="129"/>
      <c r="AG970" s="129"/>
      <c r="AH970" s="129"/>
      <c r="AJ970" s="129"/>
    </row>
    <row r="971" spans="7:36" ht="16.5" customHeight="1"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Z971" s="129"/>
      <c r="AG971" s="129"/>
      <c r="AH971" s="129"/>
      <c r="AJ971" s="129"/>
    </row>
    <row r="972" spans="7:36" ht="16.5" customHeight="1"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Z972" s="129"/>
      <c r="AG972" s="129"/>
      <c r="AH972" s="129"/>
      <c r="AJ972" s="129"/>
    </row>
    <row r="973" spans="7:36" ht="16.5" customHeight="1"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Z973" s="129"/>
      <c r="AG973" s="129"/>
      <c r="AH973" s="129"/>
      <c r="AJ973" s="129"/>
    </row>
    <row r="974" spans="7:36" ht="16.5" customHeight="1"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Z974" s="129"/>
      <c r="AG974" s="129"/>
      <c r="AH974" s="129"/>
      <c r="AJ974" s="129"/>
    </row>
    <row r="975" spans="7:36" ht="16.5" customHeight="1"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Z975" s="129"/>
      <c r="AG975" s="129"/>
      <c r="AH975" s="129"/>
      <c r="AJ975" s="129"/>
    </row>
    <row r="976" spans="7:36" ht="16.5" customHeight="1"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Z976" s="129"/>
      <c r="AG976" s="129"/>
      <c r="AH976" s="129"/>
      <c r="AJ976" s="129"/>
    </row>
    <row r="977" spans="6:36" ht="16.5" customHeight="1"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Z977" s="129"/>
      <c r="AG977" s="129"/>
      <c r="AH977" s="129"/>
      <c r="AJ977" s="129"/>
    </row>
    <row r="978" spans="6:36" ht="16.5" customHeight="1"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Z978" s="129"/>
      <c r="AG978" s="129"/>
      <c r="AH978" s="129"/>
      <c r="AJ978" s="129"/>
    </row>
    <row r="979" spans="6:36" ht="16.5" customHeight="1"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Z979" s="129"/>
      <c r="AG979" s="129"/>
      <c r="AH979" s="129"/>
      <c r="AJ979" s="129"/>
    </row>
    <row r="980" spans="6:36" ht="16.5" customHeight="1"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Z980" s="129"/>
      <c r="AG980" s="129"/>
      <c r="AH980" s="129"/>
      <c r="AJ980" s="129"/>
    </row>
    <row r="981" spans="6:36" ht="16.5" customHeight="1"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Z981" s="129"/>
      <c r="AG981" s="129"/>
      <c r="AH981" s="129"/>
      <c r="AJ981" s="129"/>
    </row>
    <row r="982" spans="6:36" ht="16.5" customHeight="1"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Z982" s="129"/>
      <c r="AG982" s="129"/>
      <c r="AH982" s="129"/>
      <c r="AJ982" s="129"/>
    </row>
    <row r="983" spans="6:36" ht="16.5" customHeight="1"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Z983" s="129"/>
      <c r="AG983" s="129"/>
      <c r="AH983" s="129"/>
      <c r="AJ983" s="129"/>
    </row>
    <row r="984" spans="6:36" ht="16.5" customHeight="1"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Z984" s="129"/>
      <c r="AG984" s="129"/>
      <c r="AH984" s="129"/>
      <c r="AJ984" s="129"/>
    </row>
    <row r="985" spans="6:36" ht="16.5" customHeight="1"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Z985" s="129"/>
      <c r="AG985" s="129"/>
      <c r="AH985" s="129"/>
      <c r="AJ985" s="129"/>
    </row>
    <row r="986" spans="6:36" ht="16.5" customHeight="1"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Z986" s="129"/>
      <c r="AG986" s="129"/>
      <c r="AH986" s="129"/>
      <c r="AJ986" s="129"/>
    </row>
    <row r="987" spans="6:36" ht="16.5" customHeight="1"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Z987" s="129"/>
      <c r="AG987" s="129"/>
      <c r="AH987" s="129"/>
      <c r="AJ987" s="129"/>
    </row>
    <row r="988" spans="6:36" ht="16.5" customHeight="1"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Z988" s="129"/>
      <c r="AG988" s="129"/>
      <c r="AH988" s="129"/>
      <c r="AJ988" s="129"/>
    </row>
    <row r="989" spans="6:36" ht="16.5" customHeight="1"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Z989" s="129"/>
      <c r="AG989" s="129"/>
      <c r="AH989" s="129"/>
      <c r="AJ989" s="129"/>
    </row>
    <row r="990" spans="6:36" ht="16.5" customHeight="1"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Z990" s="129"/>
      <c r="AG990" s="129"/>
      <c r="AH990" s="129"/>
      <c r="AJ990" s="129"/>
    </row>
    <row r="991" spans="6:36" ht="16.5" customHeight="1"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Z991" s="129"/>
      <c r="AG991" s="129"/>
      <c r="AH991" s="129"/>
      <c r="AJ991" s="129"/>
    </row>
    <row r="992" spans="6:36" ht="16.5" customHeight="1"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T992" s="129"/>
      <c r="W992" s="166"/>
      <c r="Z992" s="129"/>
      <c r="AG992" s="129"/>
      <c r="AH992" s="129"/>
      <c r="AJ992" s="129"/>
    </row>
    <row r="993" spans="6:36" ht="16.5" customHeight="1"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T993" s="129"/>
      <c r="W993" s="166"/>
      <c r="Z993" s="129"/>
      <c r="AG993" s="129"/>
      <c r="AH993" s="129"/>
      <c r="AJ993" s="129"/>
    </row>
    <row r="994" spans="6:36" ht="16.5" customHeight="1"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T994" s="129"/>
      <c r="W994" s="166"/>
      <c r="Z994" s="129"/>
      <c r="AG994" s="129"/>
      <c r="AH994" s="129"/>
      <c r="AJ994" s="129"/>
    </row>
    <row r="995" spans="6:36" ht="16.5" customHeight="1"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T995" s="129"/>
      <c r="W995" s="166"/>
      <c r="Z995" s="129"/>
      <c r="AG995" s="129"/>
      <c r="AH995" s="129"/>
      <c r="AJ995" s="129"/>
    </row>
    <row r="996" spans="6:36" ht="16.5" customHeight="1"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T996" s="129"/>
      <c r="W996" s="166"/>
      <c r="Z996" s="129"/>
      <c r="AG996" s="129"/>
      <c r="AH996" s="129"/>
      <c r="AJ996" s="129"/>
    </row>
    <row r="997" spans="6:36" ht="16.5" customHeight="1"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T997" s="129"/>
      <c r="W997" s="166"/>
      <c r="Z997" s="129"/>
      <c r="AG997" s="129"/>
      <c r="AH997" s="129"/>
      <c r="AJ997" s="129"/>
    </row>
    <row r="998" spans="6:36" ht="16.5" customHeight="1"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T998" s="129"/>
      <c r="W998" s="166"/>
      <c r="Z998" s="129"/>
      <c r="AG998" s="129"/>
      <c r="AH998" s="129"/>
      <c r="AJ998" s="129"/>
    </row>
    <row r="999" spans="6:36" ht="16.5" customHeight="1"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T999" s="129"/>
      <c r="W999" s="166"/>
      <c r="Z999" s="129"/>
      <c r="AG999" s="129"/>
      <c r="AH999" s="129"/>
      <c r="AJ999" s="129"/>
    </row>
    <row r="1000" spans="6:36" ht="16.5" customHeight="1"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T1000" s="129"/>
      <c r="W1000" s="166"/>
      <c r="Z1000" s="129"/>
      <c r="AG1000" s="129"/>
      <c r="AH1000" s="129"/>
      <c r="AJ1000" s="129"/>
    </row>
    <row r="1001" spans="6:36" ht="16.5" customHeight="1"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T1001" s="129"/>
      <c r="W1001" s="166"/>
      <c r="Z1001" s="129"/>
      <c r="AG1001" s="129"/>
      <c r="AH1001" s="129"/>
      <c r="AJ1001" s="129"/>
    </row>
    <row r="1002" spans="6:36" ht="16.5" customHeight="1"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T1002" s="129"/>
      <c r="W1002" s="166"/>
      <c r="Z1002" s="129"/>
      <c r="AG1002" s="129"/>
      <c r="AH1002" s="129"/>
      <c r="AJ1002" s="129"/>
    </row>
    <row r="1003" spans="6:36" ht="16.5" customHeight="1"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T1003" s="129"/>
      <c r="W1003" s="166"/>
      <c r="Z1003" s="129"/>
      <c r="AG1003" s="129"/>
      <c r="AH1003" s="129"/>
      <c r="AJ1003" s="129"/>
    </row>
    <row r="1004" spans="6:36" ht="16.5" customHeight="1"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T1004" s="129"/>
      <c r="W1004" s="166"/>
      <c r="Z1004" s="129"/>
      <c r="AG1004" s="129"/>
      <c r="AH1004" s="129"/>
      <c r="AJ1004" s="129"/>
    </row>
    <row r="1005" spans="6:36" ht="16.5" customHeight="1"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T1005" s="129"/>
      <c r="W1005" s="166"/>
      <c r="Z1005" s="129"/>
      <c r="AG1005" s="129"/>
      <c r="AH1005" s="129"/>
      <c r="AJ1005" s="129"/>
    </row>
    <row r="1006" spans="6:36" ht="16.5" customHeight="1"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T1006" s="129"/>
      <c r="W1006" s="166"/>
      <c r="Z1006" s="129"/>
      <c r="AG1006" s="129"/>
      <c r="AH1006" s="129"/>
      <c r="AJ1006" s="129"/>
    </row>
    <row r="1007" spans="6:36" ht="16.5" customHeight="1"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T1007" s="129"/>
      <c r="W1007" s="166"/>
      <c r="Z1007" s="129"/>
      <c r="AG1007" s="129"/>
      <c r="AH1007" s="129"/>
      <c r="AJ1007" s="129"/>
    </row>
    <row r="1008" spans="6:36" ht="16.5" customHeight="1"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T1008" s="129"/>
      <c r="W1008" s="166"/>
      <c r="Z1008" s="129"/>
      <c r="AG1008" s="129"/>
      <c r="AH1008" s="129"/>
      <c r="AJ1008" s="129"/>
    </row>
    <row r="1009" spans="6:36" ht="16.5" customHeight="1"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T1009" s="129"/>
      <c r="W1009" s="166"/>
      <c r="Z1009" s="129"/>
      <c r="AG1009" s="129"/>
      <c r="AH1009" s="129"/>
      <c r="AJ1009" s="129"/>
    </row>
    <row r="1010" spans="6:36" ht="16.5" customHeight="1"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T1010" s="129"/>
      <c r="W1010" s="166"/>
      <c r="Z1010" s="129"/>
      <c r="AG1010" s="129"/>
      <c r="AH1010" s="129"/>
      <c r="AJ1010" s="129"/>
    </row>
    <row r="1011" spans="6:36" ht="16.5" customHeight="1"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T1011" s="129"/>
      <c r="W1011" s="166"/>
      <c r="Z1011" s="129"/>
      <c r="AG1011" s="129"/>
      <c r="AH1011" s="129"/>
      <c r="AJ1011" s="129"/>
    </row>
    <row r="1012" spans="6:36" ht="16.5" customHeight="1"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T1012" s="129"/>
      <c r="W1012" s="166"/>
      <c r="Z1012" s="129"/>
      <c r="AG1012" s="129"/>
      <c r="AH1012" s="129"/>
      <c r="AJ1012" s="129"/>
    </row>
    <row r="1013" spans="6:36" ht="16.5" customHeight="1"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T1013" s="129"/>
      <c r="W1013" s="166"/>
      <c r="Z1013" s="129"/>
      <c r="AG1013" s="129"/>
      <c r="AH1013" s="129"/>
      <c r="AJ1013" s="129"/>
    </row>
    <row r="1014" spans="6:36" ht="16.5" customHeight="1"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T1014" s="129"/>
      <c r="W1014" s="166"/>
      <c r="Z1014" s="129"/>
      <c r="AG1014" s="129"/>
      <c r="AH1014" s="129"/>
      <c r="AJ1014" s="129"/>
    </row>
    <row r="1015" spans="6:36" ht="16.5" customHeight="1"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T1015" s="129"/>
      <c r="W1015" s="166"/>
      <c r="Z1015" s="129"/>
      <c r="AG1015" s="129"/>
      <c r="AH1015" s="129"/>
      <c r="AJ1015" s="129"/>
    </row>
    <row r="1016" spans="6:36" ht="16.5" customHeight="1"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T1016" s="129"/>
      <c r="W1016" s="166"/>
      <c r="Z1016" s="129"/>
      <c r="AG1016" s="129"/>
      <c r="AH1016" s="129"/>
      <c r="AJ1016" s="129"/>
    </row>
    <row r="1017" spans="6:36" ht="16.5" customHeight="1"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T1017" s="129"/>
      <c r="W1017" s="166"/>
      <c r="Z1017" s="129"/>
      <c r="AG1017" s="129"/>
      <c r="AH1017" s="129"/>
      <c r="AJ1017" s="129"/>
    </row>
    <row r="1018" spans="6:36" ht="16.5" customHeight="1"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T1018" s="129"/>
      <c r="W1018" s="166"/>
      <c r="Z1018" s="129"/>
      <c r="AG1018" s="129"/>
      <c r="AH1018" s="129"/>
      <c r="AJ1018" s="129"/>
    </row>
    <row r="1019" spans="6:36" ht="16.5" customHeight="1"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T1019" s="129"/>
      <c r="W1019" s="166"/>
      <c r="Z1019" s="129"/>
      <c r="AG1019" s="129"/>
      <c r="AH1019" s="129"/>
      <c r="AJ1019" s="129"/>
    </row>
    <row r="1020" spans="6:36" ht="16.5" customHeight="1"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T1020" s="129"/>
      <c r="W1020" s="166"/>
      <c r="Z1020" s="129"/>
      <c r="AG1020" s="129"/>
      <c r="AH1020" s="129"/>
      <c r="AJ1020" s="129"/>
    </row>
    <row r="1021" spans="6:36" ht="16.5" customHeight="1"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T1021" s="129"/>
      <c r="W1021" s="166"/>
      <c r="Z1021" s="129"/>
      <c r="AG1021" s="129"/>
      <c r="AH1021" s="129"/>
      <c r="AJ1021" s="129"/>
    </row>
    <row r="1022" spans="6:36" ht="16.5" customHeight="1"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T1022" s="129"/>
      <c r="W1022" s="166"/>
      <c r="Z1022" s="129"/>
      <c r="AG1022" s="129"/>
      <c r="AH1022" s="129"/>
      <c r="AJ1022" s="129"/>
    </row>
    <row r="1023" spans="6:36" ht="16.5" customHeight="1"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T1023" s="129"/>
      <c r="W1023" s="166"/>
      <c r="Z1023" s="129"/>
      <c r="AG1023" s="129"/>
      <c r="AH1023" s="129"/>
      <c r="AJ1023" s="129"/>
    </row>
    <row r="1024" spans="6:36" ht="16.5" customHeight="1"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T1024" s="129"/>
      <c r="W1024" s="166"/>
      <c r="Z1024" s="129"/>
      <c r="AG1024" s="129"/>
      <c r="AH1024" s="129"/>
      <c r="AJ1024" s="129"/>
    </row>
    <row r="1025" spans="6:36" ht="16.5" customHeight="1"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T1025" s="129"/>
      <c r="W1025" s="166"/>
      <c r="Z1025" s="129"/>
      <c r="AG1025" s="129"/>
      <c r="AH1025" s="129"/>
      <c r="AJ1025" s="129"/>
    </row>
    <row r="1026" spans="6:36" ht="16.5" customHeight="1"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T1026" s="129"/>
      <c r="W1026" s="166"/>
      <c r="Z1026" s="129"/>
      <c r="AG1026" s="129"/>
      <c r="AH1026" s="129"/>
      <c r="AJ1026" s="129"/>
    </row>
    <row r="1027" spans="6:36" ht="16.5" customHeight="1"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T1027" s="129"/>
      <c r="W1027" s="166"/>
      <c r="Z1027" s="129"/>
      <c r="AG1027" s="129"/>
      <c r="AH1027" s="129"/>
      <c r="AJ1027" s="129"/>
    </row>
    <row r="1028" spans="6:36" ht="16.5" customHeight="1"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T1028" s="129"/>
      <c r="W1028" s="166"/>
      <c r="Z1028" s="129"/>
      <c r="AG1028" s="129"/>
      <c r="AH1028" s="129"/>
      <c r="AJ1028" s="129"/>
    </row>
    <row r="1029" spans="6:36" ht="16.5" customHeight="1"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T1029" s="129"/>
      <c r="W1029" s="166"/>
      <c r="Z1029" s="129"/>
      <c r="AG1029" s="129"/>
      <c r="AH1029" s="129"/>
      <c r="AJ1029" s="129"/>
    </row>
    <row r="1030" spans="6:36" ht="16.5" customHeight="1"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T1030" s="129"/>
      <c r="W1030" s="166"/>
      <c r="Z1030" s="129"/>
      <c r="AG1030" s="129"/>
      <c r="AH1030" s="129"/>
      <c r="AJ1030" s="129"/>
    </row>
    <row r="1031" spans="6:36" ht="16.5" customHeight="1"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T1031" s="129"/>
      <c r="W1031" s="166"/>
      <c r="Z1031" s="129"/>
      <c r="AG1031" s="129"/>
      <c r="AH1031" s="129"/>
      <c r="AJ1031" s="129"/>
    </row>
    <row r="1032" spans="6:36" ht="16.5" customHeight="1"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T1032" s="129"/>
      <c r="W1032" s="166"/>
      <c r="Z1032" s="129"/>
      <c r="AG1032" s="129"/>
      <c r="AH1032" s="129"/>
      <c r="AJ1032" s="129"/>
    </row>
    <row r="1033" spans="6:36" ht="16.5" customHeight="1"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T1033" s="129"/>
      <c r="W1033" s="166"/>
      <c r="Z1033" s="129"/>
      <c r="AG1033" s="129"/>
      <c r="AH1033" s="129"/>
      <c r="AJ1033" s="129"/>
    </row>
    <row r="1034" spans="6:36" ht="16.5" customHeight="1"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T1034" s="129"/>
      <c r="W1034" s="166"/>
      <c r="Z1034" s="129"/>
      <c r="AG1034" s="129"/>
      <c r="AH1034" s="129"/>
      <c r="AJ1034" s="129"/>
    </row>
    <row r="1035" spans="6:36" ht="16.5" customHeight="1"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T1035" s="129"/>
      <c r="W1035" s="166"/>
      <c r="Z1035" s="129"/>
      <c r="AG1035" s="129"/>
      <c r="AH1035" s="129"/>
      <c r="AJ1035" s="129"/>
    </row>
    <row r="1036" spans="6:36" ht="16.5" customHeight="1"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T1036" s="129"/>
      <c r="W1036" s="166"/>
      <c r="Z1036" s="129"/>
      <c r="AG1036" s="129"/>
      <c r="AH1036" s="129"/>
      <c r="AJ1036" s="129"/>
    </row>
    <row r="1037" spans="6:36" ht="16.5" customHeight="1"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T1037" s="129"/>
      <c r="W1037" s="166"/>
      <c r="Z1037" s="129"/>
      <c r="AG1037" s="129"/>
      <c r="AH1037" s="129"/>
      <c r="AJ1037" s="129"/>
    </row>
    <row r="1038" spans="6:36" ht="16.5" customHeight="1"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T1038" s="129"/>
      <c r="W1038" s="166"/>
      <c r="Z1038" s="129"/>
      <c r="AG1038" s="129"/>
      <c r="AH1038" s="129"/>
      <c r="AJ1038" s="129"/>
    </row>
    <row r="1039" spans="6:36" ht="16.5" customHeight="1"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T1039" s="129"/>
      <c r="W1039" s="166"/>
      <c r="Z1039" s="129"/>
      <c r="AG1039" s="129"/>
      <c r="AH1039" s="129"/>
      <c r="AJ1039" s="129"/>
    </row>
    <row r="1040" spans="6:36" ht="16.5" customHeight="1"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T1040" s="129"/>
      <c r="W1040" s="166"/>
      <c r="Z1040" s="129"/>
      <c r="AG1040" s="129"/>
      <c r="AH1040" s="129"/>
      <c r="AJ1040" s="129"/>
    </row>
    <row r="1041" spans="6:36" ht="16.5" customHeight="1"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T1041" s="129"/>
      <c r="W1041" s="166"/>
      <c r="Z1041" s="129"/>
      <c r="AG1041" s="129"/>
      <c r="AH1041" s="129"/>
      <c r="AJ1041" s="129"/>
    </row>
    <row r="1042" spans="6:36" ht="16.5" customHeight="1"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T1042" s="129"/>
      <c r="W1042" s="166"/>
      <c r="Z1042" s="129"/>
      <c r="AG1042" s="129"/>
      <c r="AH1042" s="129"/>
      <c r="AJ1042" s="129"/>
    </row>
    <row r="1043" spans="6:36" ht="16.5" customHeight="1"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T1043" s="129"/>
      <c r="W1043" s="166"/>
      <c r="Z1043" s="129"/>
      <c r="AG1043" s="129"/>
      <c r="AH1043" s="129"/>
      <c r="AJ1043" s="129"/>
    </row>
    <row r="1044" spans="6:36" ht="16.5" customHeight="1">
      <c r="F1044" s="129"/>
      <c r="G1044" s="129"/>
      <c r="H1044" s="129"/>
      <c r="I1044" s="129"/>
      <c r="J1044" s="129"/>
      <c r="K1044" s="129"/>
      <c r="L1044" s="129"/>
      <c r="M1044" s="129"/>
      <c r="N1044" s="129"/>
      <c r="O1044" s="129"/>
      <c r="P1044" s="129"/>
      <c r="Q1044" s="129"/>
      <c r="R1044" s="129"/>
      <c r="T1044" s="129"/>
      <c r="W1044" s="166"/>
      <c r="Z1044" s="129"/>
      <c r="AG1044" s="129"/>
      <c r="AH1044" s="129"/>
      <c r="AJ1044" s="129"/>
    </row>
    <row r="1045" spans="6:36" ht="16.5" customHeight="1">
      <c r="F1045" s="129"/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T1045" s="129"/>
      <c r="W1045" s="166"/>
      <c r="Z1045" s="129"/>
      <c r="AG1045" s="129"/>
      <c r="AH1045" s="129"/>
      <c r="AJ1045" s="129"/>
    </row>
    <row r="1046" spans="6:36" ht="16.5" customHeight="1"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29"/>
      <c r="P1046" s="129"/>
      <c r="Q1046" s="129"/>
      <c r="R1046" s="129"/>
      <c r="T1046" s="129"/>
      <c r="W1046" s="166"/>
      <c r="Z1046" s="129"/>
      <c r="AG1046" s="129"/>
      <c r="AH1046" s="129"/>
      <c r="AJ1046" s="129"/>
    </row>
    <row r="1047" spans="6:36" ht="16.5" customHeight="1"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29"/>
      <c r="P1047" s="129"/>
      <c r="Q1047" s="129"/>
      <c r="R1047" s="129"/>
      <c r="T1047" s="129"/>
      <c r="W1047" s="166"/>
      <c r="Z1047" s="129"/>
      <c r="AG1047" s="129"/>
      <c r="AH1047" s="129"/>
      <c r="AJ1047" s="129"/>
    </row>
    <row r="1048" spans="6:36" ht="16.5" customHeight="1"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29"/>
      <c r="P1048" s="129"/>
      <c r="Q1048" s="129"/>
      <c r="R1048" s="129"/>
      <c r="T1048" s="129"/>
      <c r="W1048" s="166"/>
      <c r="Z1048" s="129"/>
      <c r="AG1048" s="129"/>
      <c r="AH1048" s="129"/>
      <c r="AJ1048" s="129"/>
    </row>
    <row r="1049" spans="6:36" ht="16.5" customHeight="1"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29"/>
      <c r="P1049" s="129"/>
      <c r="Q1049" s="129"/>
      <c r="R1049" s="129"/>
      <c r="T1049" s="129"/>
      <c r="W1049" s="166"/>
      <c r="Z1049" s="129"/>
      <c r="AG1049" s="129"/>
      <c r="AH1049" s="129"/>
      <c r="AJ1049" s="129"/>
    </row>
    <row r="1050" spans="6:36" ht="16.5" customHeight="1"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29"/>
      <c r="P1050" s="129"/>
      <c r="Q1050" s="129"/>
      <c r="R1050" s="129"/>
      <c r="T1050" s="129"/>
      <c r="W1050" s="166"/>
      <c r="Z1050" s="129"/>
      <c r="AG1050" s="129"/>
      <c r="AH1050" s="129"/>
      <c r="AJ1050" s="129"/>
    </row>
    <row r="1051" spans="6:36" ht="16.5" customHeight="1"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T1051" s="129"/>
      <c r="W1051" s="166"/>
      <c r="Z1051" s="129"/>
      <c r="AG1051" s="129"/>
      <c r="AH1051" s="129"/>
      <c r="AJ1051" s="129"/>
    </row>
    <row r="1052" spans="6:36" ht="16.5" customHeight="1"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T1052" s="129"/>
      <c r="W1052" s="166"/>
      <c r="Z1052" s="129"/>
      <c r="AG1052" s="129"/>
      <c r="AH1052" s="129"/>
      <c r="AJ1052" s="129"/>
    </row>
    <row r="1053" spans="6:36" ht="16.5" customHeight="1"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29"/>
      <c r="R1053" s="129"/>
      <c r="T1053" s="129"/>
      <c r="W1053" s="166"/>
      <c r="Z1053" s="129"/>
      <c r="AG1053" s="129"/>
      <c r="AH1053" s="129"/>
      <c r="AJ1053" s="129"/>
    </row>
    <row r="1054" spans="6:36" ht="16.5" customHeight="1">
      <c r="F1054" s="129"/>
      <c r="G1054" s="129"/>
      <c r="H1054" s="129"/>
      <c r="I1054" s="129"/>
      <c r="J1054" s="129"/>
      <c r="K1054" s="129"/>
      <c r="L1054" s="129"/>
      <c r="M1054" s="129"/>
      <c r="N1054" s="129"/>
      <c r="O1054" s="129"/>
      <c r="P1054" s="129"/>
      <c r="Q1054" s="129"/>
      <c r="R1054" s="129"/>
      <c r="T1054" s="129"/>
      <c r="W1054" s="166"/>
      <c r="Z1054" s="129"/>
      <c r="AG1054" s="129"/>
      <c r="AH1054" s="129"/>
      <c r="AJ1054" s="129"/>
    </row>
    <row r="1055" spans="6:36" ht="16.5" customHeight="1">
      <c r="F1055" s="129"/>
      <c r="G1055" s="129"/>
      <c r="H1055" s="129"/>
      <c r="I1055" s="129"/>
      <c r="J1055" s="129"/>
      <c r="K1055" s="129"/>
      <c r="L1055" s="129"/>
      <c r="M1055" s="129"/>
      <c r="N1055" s="129"/>
      <c r="O1055" s="129"/>
      <c r="P1055" s="129"/>
      <c r="Q1055" s="129"/>
      <c r="R1055" s="129"/>
      <c r="T1055" s="129"/>
      <c r="W1055" s="166"/>
      <c r="Z1055" s="129"/>
      <c r="AG1055" s="129"/>
      <c r="AH1055" s="129"/>
      <c r="AJ1055" s="129"/>
    </row>
    <row r="1056" spans="6:36" ht="16.5" customHeight="1">
      <c r="F1056" s="129"/>
      <c r="G1056" s="129"/>
      <c r="H1056" s="129"/>
      <c r="I1056" s="129"/>
      <c r="J1056" s="129"/>
      <c r="K1056" s="129"/>
      <c r="L1056" s="129"/>
      <c r="M1056" s="129"/>
      <c r="N1056" s="129"/>
      <c r="O1056" s="129"/>
      <c r="P1056" s="129"/>
      <c r="Q1056" s="129"/>
      <c r="R1056" s="129"/>
      <c r="T1056" s="129"/>
      <c r="W1056" s="166"/>
      <c r="Z1056" s="129"/>
      <c r="AG1056" s="129"/>
      <c r="AH1056" s="129"/>
      <c r="AJ1056" s="129"/>
    </row>
    <row r="1057" spans="6:36" ht="16.5" customHeight="1">
      <c r="F1057" s="129"/>
      <c r="G1057" s="129"/>
      <c r="H1057" s="129"/>
      <c r="I1057" s="129"/>
      <c r="J1057" s="129"/>
      <c r="K1057" s="129"/>
      <c r="L1057" s="129"/>
      <c r="M1057" s="129"/>
      <c r="N1057" s="129"/>
      <c r="O1057" s="129"/>
      <c r="P1057" s="129"/>
      <c r="Q1057" s="129"/>
      <c r="R1057" s="129"/>
      <c r="T1057" s="129"/>
      <c r="W1057" s="166"/>
      <c r="Z1057" s="129"/>
      <c r="AG1057" s="129"/>
      <c r="AH1057" s="129"/>
      <c r="AJ1057" s="129"/>
    </row>
    <row r="1058" spans="6:36" ht="16.5" customHeight="1">
      <c r="F1058" s="129"/>
      <c r="G1058" s="129"/>
      <c r="H1058" s="129"/>
      <c r="I1058" s="129"/>
      <c r="J1058" s="129"/>
      <c r="K1058" s="129"/>
      <c r="L1058" s="129"/>
      <c r="M1058" s="129"/>
      <c r="N1058" s="129"/>
      <c r="O1058" s="129"/>
      <c r="P1058" s="129"/>
      <c r="Q1058" s="129"/>
      <c r="R1058" s="129"/>
      <c r="T1058" s="129"/>
      <c r="W1058" s="166"/>
      <c r="Z1058" s="129"/>
      <c r="AG1058" s="129"/>
      <c r="AH1058" s="129"/>
      <c r="AJ1058" s="129"/>
    </row>
    <row r="1059" spans="6:36" ht="16.5" customHeight="1">
      <c r="F1059" s="129"/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29"/>
      <c r="T1059" s="129"/>
      <c r="W1059" s="166"/>
      <c r="Z1059" s="129"/>
      <c r="AG1059" s="129"/>
      <c r="AH1059" s="129"/>
      <c r="AJ1059" s="129"/>
    </row>
    <row r="1060" spans="6:36" ht="16.5" customHeight="1">
      <c r="F1060" s="129"/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29"/>
      <c r="T1060" s="129"/>
      <c r="W1060" s="166"/>
      <c r="Z1060" s="129"/>
      <c r="AG1060" s="129"/>
      <c r="AH1060" s="129"/>
      <c r="AJ1060" s="129"/>
    </row>
    <row r="1061" spans="6:36" ht="16.5" customHeight="1">
      <c r="F1061" s="129"/>
      <c r="G1061" s="129"/>
      <c r="H1061" s="129"/>
      <c r="I1061" s="129"/>
      <c r="J1061" s="129"/>
      <c r="K1061" s="129"/>
      <c r="L1061" s="129"/>
      <c r="M1061" s="129"/>
      <c r="N1061" s="129"/>
      <c r="O1061" s="129"/>
      <c r="P1061" s="129"/>
      <c r="Q1061" s="129"/>
      <c r="R1061" s="129"/>
      <c r="T1061" s="129"/>
      <c r="W1061" s="166"/>
      <c r="Z1061" s="129"/>
      <c r="AG1061" s="129"/>
      <c r="AH1061" s="129"/>
      <c r="AJ1061" s="129"/>
    </row>
    <row r="1062" spans="6:36" ht="16.5" customHeight="1">
      <c r="F1062" s="129"/>
      <c r="G1062" s="129"/>
      <c r="H1062" s="129"/>
      <c r="I1062" s="129"/>
      <c r="J1062" s="129"/>
      <c r="K1062" s="129"/>
      <c r="L1062" s="129"/>
      <c r="M1062" s="129"/>
      <c r="N1062" s="129"/>
      <c r="O1062" s="129"/>
      <c r="P1062" s="129"/>
      <c r="Q1062" s="129"/>
      <c r="R1062" s="129"/>
      <c r="T1062" s="129"/>
      <c r="W1062" s="166"/>
      <c r="Z1062" s="129"/>
      <c r="AG1062" s="129"/>
      <c r="AH1062" s="129"/>
      <c r="AJ1062" s="129"/>
    </row>
    <row r="1063" spans="6:36" ht="16.5" customHeight="1">
      <c r="F1063" s="129"/>
      <c r="G1063" s="129"/>
      <c r="H1063" s="129"/>
      <c r="I1063" s="129"/>
      <c r="J1063" s="129"/>
      <c r="K1063" s="129"/>
      <c r="L1063" s="129"/>
      <c r="M1063" s="129"/>
      <c r="N1063" s="129"/>
      <c r="O1063" s="129"/>
      <c r="P1063" s="129"/>
      <c r="Q1063" s="129"/>
      <c r="R1063" s="129"/>
      <c r="T1063" s="129"/>
      <c r="W1063" s="166"/>
      <c r="Z1063" s="129"/>
      <c r="AG1063" s="129"/>
      <c r="AH1063" s="129"/>
      <c r="AJ1063" s="129"/>
    </row>
    <row r="1064" spans="6:36" ht="16.5" customHeight="1">
      <c r="F1064" s="129"/>
      <c r="G1064" s="129"/>
      <c r="H1064" s="129"/>
      <c r="I1064" s="129"/>
      <c r="J1064" s="129"/>
      <c r="K1064" s="129"/>
      <c r="L1064" s="129"/>
      <c r="M1064" s="129"/>
      <c r="N1064" s="129"/>
      <c r="O1064" s="129"/>
      <c r="P1064" s="129"/>
      <c r="Q1064" s="129"/>
      <c r="R1064" s="129"/>
      <c r="T1064" s="129"/>
      <c r="W1064" s="166"/>
      <c r="Z1064" s="129"/>
      <c r="AG1064" s="129"/>
      <c r="AH1064" s="129"/>
      <c r="AJ1064" s="129"/>
    </row>
    <row r="1065" spans="6:36" ht="16.5" customHeight="1">
      <c r="F1065" s="129"/>
      <c r="G1065" s="129"/>
      <c r="H1065" s="129"/>
      <c r="I1065" s="129"/>
      <c r="J1065" s="129"/>
      <c r="K1065" s="129"/>
      <c r="L1065" s="129"/>
      <c r="M1065" s="129"/>
      <c r="N1065" s="129"/>
      <c r="O1065" s="129"/>
      <c r="P1065" s="129"/>
      <c r="Q1065" s="129"/>
      <c r="R1065" s="129"/>
      <c r="T1065" s="129"/>
      <c r="W1065" s="166"/>
      <c r="Z1065" s="129"/>
      <c r="AG1065" s="129"/>
      <c r="AH1065" s="129"/>
      <c r="AJ1065" s="129"/>
    </row>
    <row r="1066" spans="6:36" ht="16.5" customHeight="1">
      <c r="F1066" s="129"/>
      <c r="G1066" s="129"/>
      <c r="H1066" s="129"/>
      <c r="I1066" s="129"/>
      <c r="J1066" s="129"/>
      <c r="K1066" s="129"/>
      <c r="L1066" s="129"/>
      <c r="M1066" s="129"/>
      <c r="N1066" s="129"/>
      <c r="O1066" s="129"/>
      <c r="P1066" s="129"/>
      <c r="Q1066" s="129"/>
      <c r="R1066" s="129"/>
      <c r="T1066" s="129"/>
      <c r="W1066" s="166"/>
      <c r="Z1066" s="129"/>
      <c r="AG1066" s="129"/>
      <c r="AH1066" s="129"/>
      <c r="AJ1066" s="129"/>
    </row>
    <row r="1067" spans="6:36" ht="16.5" customHeight="1">
      <c r="F1067" s="129"/>
      <c r="G1067" s="129"/>
      <c r="H1067" s="129"/>
      <c r="I1067" s="129"/>
      <c r="J1067" s="129"/>
      <c r="K1067" s="129"/>
      <c r="L1067" s="129"/>
      <c r="M1067" s="129"/>
      <c r="N1067" s="129"/>
      <c r="O1067" s="129"/>
      <c r="P1067" s="129"/>
      <c r="Q1067" s="129"/>
      <c r="R1067" s="129"/>
      <c r="T1067" s="129"/>
      <c r="W1067" s="166"/>
      <c r="Z1067" s="129"/>
      <c r="AG1067" s="129"/>
      <c r="AH1067" s="129"/>
      <c r="AJ1067" s="129"/>
    </row>
    <row r="1068" spans="6:36" ht="16.5" customHeight="1">
      <c r="F1068" s="129"/>
      <c r="G1068" s="129"/>
      <c r="H1068" s="129"/>
      <c r="I1068" s="129"/>
      <c r="J1068" s="129"/>
      <c r="K1068" s="129"/>
      <c r="L1068" s="129"/>
      <c r="M1068" s="129"/>
      <c r="N1068" s="129"/>
      <c r="O1068" s="129"/>
      <c r="P1068" s="129"/>
      <c r="Q1068" s="129"/>
      <c r="R1068" s="129"/>
      <c r="T1068" s="129"/>
      <c r="W1068" s="166"/>
      <c r="Z1068" s="129"/>
      <c r="AG1068" s="129"/>
      <c r="AH1068" s="129"/>
      <c r="AJ1068" s="129"/>
    </row>
    <row r="1069" spans="6:36" ht="16.5" customHeight="1">
      <c r="F1069" s="129"/>
      <c r="G1069" s="129"/>
      <c r="H1069" s="129"/>
      <c r="I1069" s="129"/>
      <c r="J1069" s="129"/>
      <c r="K1069" s="129"/>
      <c r="L1069" s="129"/>
      <c r="M1069" s="129"/>
      <c r="N1069" s="129"/>
      <c r="O1069" s="129"/>
      <c r="P1069" s="129"/>
      <c r="Q1069" s="129"/>
      <c r="R1069" s="129"/>
      <c r="T1069" s="129"/>
      <c r="W1069" s="166"/>
      <c r="Z1069" s="129"/>
      <c r="AG1069" s="129"/>
      <c r="AH1069" s="129"/>
      <c r="AJ1069" s="129"/>
    </row>
    <row r="1070" spans="6:36" ht="16.5" customHeight="1"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T1070" s="129"/>
      <c r="W1070" s="166"/>
      <c r="Z1070" s="129"/>
      <c r="AG1070" s="129"/>
      <c r="AH1070" s="129"/>
      <c r="AJ1070" s="129"/>
    </row>
    <row r="1071" spans="6:36" ht="16.5" customHeight="1"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29"/>
      <c r="Q1071" s="129"/>
      <c r="R1071" s="129"/>
      <c r="T1071" s="129"/>
      <c r="W1071" s="166"/>
      <c r="Z1071" s="129"/>
      <c r="AG1071" s="129"/>
      <c r="AH1071" s="129"/>
      <c r="AJ1071" s="129"/>
    </row>
    <row r="1072" spans="6:36" ht="16.5" customHeight="1"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29"/>
      <c r="Q1072" s="129"/>
      <c r="R1072" s="129"/>
      <c r="T1072" s="129"/>
      <c r="W1072" s="166"/>
      <c r="Z1072" s="129"/>
      <c r="AG1072" s="129"/>
      <c r="AH1072" s="129"/>
      <c r="AJ1072" s="129"/>
    </row>
    <row r="1073" spans="6:36" ht="16.5" customHeight="1"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29"/>
      <c r="Q1073" s="129"/>
      <c r="R1073" s="129"/>
      <c r="T1073" s="129"/>
      <c r="W1073" s="166"/>
      <c r="Z1073" s="129"/>
      <c r="AG1073" s="129"/>
      <c r="AH1073" s="129"/>
      <c r="AJ1073" s="129"/>
    </row>
    <row r="1074" spans="6:36" ht="16.5" customHeight="1">
      <c r="F1074" s="129"/>
      <c r="G1074" s="129"/>
      <c r="H1074" s="129"/>
      <c r="I1074" s="129"/>
      <c r="J1074" s="129"/>
      <c r="K1074" s="129"/>
      <c r="L1074" s="129"/>
      <c r="M1074" s="129"/>
      <c r="N1074" s="129"/>
      <c r="O1074" s="129"/>
      <c r="P1074" s="129"/>
      <c r="Q1074" s="129"/>
      <c r="R1074" s="129"/>
      <c r="T1074" s="129"/>
      <c r="W1074" s="166"/>
      <c r="Z1074" s="129"/>
      <c r="AG1074" s="129"/>
      <c r="AH1074" s="129"/>
      <c r="AJ1074" s="129"/>
    </row>
    <row r="1075" spans="6:36" ht="16.5" customHeight="1">
      <c r="F1075" s="129"/>
      <c r="G1075" s="129"/>
      <c r="H1075" s="129"/>
      <c r="I1075" s="129"/>
      <c r="J1075" s="129"/>
      <c r="K1075" s="129"/>
      <c r="L1075" s="129"/>
      <c r="M1075" s="129"/>
      <c r="N1075" s="129"/>
      <c r="O1075" s="129"/>
      <c r="P1075" s="129"/>
      <c r="Q1075" s="129"/>
      <c r="R1075" s="129"/>
      <c r="T1075" s="129"/>
      <c r="W1075" s="166"/>
      <c r="Z1075" s="129"/>
      <c r="AG1075" s="129"/>
      <c r="AH1075" s="129"/>
      <c r="AJ1075" s="129"/>
    </row>
    <row r="1076" spans="6:36" ht="16.5" customHeight="1">
      <c r="F1076" s="129"/>
      <c r="G1076" s="129"/>
      <c r="H1076" s="129"/>
      <c r="I1076" s="129"/>
      <c r="J1076" s="129"/>
      <c r="K1076" s="129"/>
      <c r="L1076" s="129"/>
      <c r="M1076" s="129"/>
      <c r="N1076" s="129"/>
      <c r="O1076" s="129"/>
      <c r="P1076" s="129"/>
      <c r="Q1076" s="129"/>
      <c r="R1076" s="129"/>
      <c r="T1076" s="129"/>
      <c r="W1076" s="166"/>
      <c r="Z1076" s="129"/>
      <c r="AG1076" s="129"/>
      <c r="AH1076" s="129"/>
      <c r="AJ1076" s="129"/>
    </row>
    <row r="1077" spans="6:36" ht="16.5" customHeight="1">
      <c r="F1077" s="129"/>
      <c r="G1077" s="129"/>
      <c r="H1077" s="129"/>
      <c r="I1077" s="129"/>
      <c r="J1077" s="129"/>
      <c r="K1077" s="129"/>
      <c r="L1077" s="129"/>
      <c r="M1077" s="129"/>
      <c r="N1077" s="129"/>
      <c r="O1077" s="129"/>
      <c r="P1077" s="129"/>
      <c r="Q1077" s="129"/>
      <c r="R1077" s="129"/>
      <c r="T1077" s="129"/>
      <c r="W1077" s="166"/>
      <c r="Z1077" s="129"/>
      <c r="AG1077" s="129"/>
      <c r="AH1077" s="129"/>
      <c r="AJ1077" s="129"/>
    </row>
    <row r="1078" spans="6:36" ht="16.5" customHeight="1">
      <c r="F1078" s="129"/>
      <c r="G1078" s="129"/>
      <c r="H1078" s="129"/>
      <c r="I1078" s="129"/>
      <c r="J1078" s="129"/>
      <c r="K1078" s="129"/>
      <c r="L1078" s="129"/>
      <c r="M1078" s="129"/>
      <c r="N1078" s="129"/>
      <c r="O1078" s="129"/>
      <c r="P1078" s="129"/>
      <c r="Q1078" s="129"/>
      <c r="R1078" s="129"/>
      <c r="T1078" s="129"/>
      <c r="W1078" s="166"/>
      <c r="Z1078" s="129"/>
      <c r="AG1078" s="129"/>
      <c r="AH1078" s="129"/>
      <c r="AJ1078" s="129"/>
    </row>
    <row r="1079" spans="6:36" ht="16.5" customHeight="1">
      <c r="F1079" s="129"/>
      <c r="G1079" s="129"/>
      <c r="H1079" s="129"/>
      <c r="I1079" s="129"/>
      <c r="J1079" s="129"/>
      <c r="K1079" s="129"/>
      <c r="L1079" s="129"/>
      <c r="M1079" s="129"/>
      <c r="N1079" s="129"/>
      <c r="O1079" s="129"/>
      <c r="P1079" s="129"/>
      <c r="Q1079" s="129"/>
      <c r="R1079" s="129"/>
      <c r="T1079" s="129"/>
      <c r="W1079" s="166"/>
      <c r="Z1079" s="129"/>
      <c r="AG1079" s="129"/>
      <c r="AH1079" s="129"/>
      <c r="AJ1079" s="129"/>
    </row>
    <row r="1080" spans="6:36" ht="16.5" customHeight="1"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29"/>
      <c r="P1080" s="129"/>
      <c r="Q1080" s="129"/>
      <c r="R1080" s="129"/>
      <c r="T1080" s="129"/>
      <c r="W1080" s="166"/>
      <c r="Z1080" s="129"/>
      <c r="AG1080" s="129"/>
      <c r="AH1080" s="129"/>
      <c r="AJ1080" s="129"/>
    </row>
    <row r="1081" spans="6:36" ht="16.5" customHeight="1">
      <c r="F1081" s="129"/>
      <c r="G1081" s="129"/>
      <c r="H1081" s="129"/>
      <c r="I1081" s="129"/>
      <c r="J1081" s="129"/>
      <c r="K1081" s="129"/>
      <c r="L1081" s="129"/>
      <c r="M1081" s="129"/>
      <c r="N1081" s="129"/>
      <c r="O1081" s="129"/>
      <c r="P1081" s="129"/>
      <c r="Q1081" s="129"/>
      <c r="R1081" s="129"/>
      <c r="T1081" s="129"/>
      <c r="W1081" s="166"/>
      <c r="Z1081" s="129"/>
      <c r="AG1081" s="129"/>
      <c r="AH1081" s="129"/>
      <c r="AJ1081" s="129"/>
    </row>
    <row r="1082" spans="6:36" ht="16.5" customHeight="1">
      <c r="F1082" s="129"/>
      <c r="G1082" s="129"/>
      <c r="H1082" s="129"/>
      <c r="I1082" s="129"/>
      <c r="J1082" s="129"/>
      <c r="K1082" s="129"/>
      <c r="L1082" s="129"/>
      <c r="M1082" s="129"/>
      <c r="N1082" s="129"/>
      <c r="O1082" s="129"/>
      <c r="P1082" s="129"/>
      <c r="Q1082" s="129"/>
      <c r="R1082" s="129"/>
      <c r="T1082" s="129"/>
      <c r="W1082" s="166"/>
      <c r="Z1082" s="129"/>
      <c r="AG1082" s="129"/>
      <c r="AH1082" s="129"/>
      <c r="AJ1082" s="129"/>
    </row>
    <row r="1083" spans="6:36" ht="16.5" customHeight="1">
      <c r="F1083" s="129"/>
      <c r="G1083" s="129"/>
      <c r="H1083" s="129"/>
      <c r="I1083" s="129"/>
      <c r="J1083" s="129"/>
      <c r="K1083" s="129"/>
      <c r="L1083" s="129"/>
      <c r="M1083" s="129"/>
      <c r="N1083" s="129"/>
      <c r="O1083" s="129"/>
      <c r="P1083" s="129"/>
      <c r="Q1083" s="129"/>
      <c r="R1083" s="129"/>
      <c r="T1083" s="129"/>
      <c r="W1083" s="166"/>
      <c r="Z1083" s="129"/>
      <c r="AG1083" s="129"/>
      <c r="AH1083" s="129"/>
      <c r="AJ1083" s="129"/>
    </row>
    <row r="1084" spans="6:36" ht="16.5" customHeight="1">
      <c r="F1084" s="129"/>
      <c r="G1084" s="129"/>
      <c r="H1084" s="129"/>
      <c r="I1084" s="129"/>
      <c r="J1084" s="129"/>
      <c r="K1084" s="129"/>
      <c r="L1084" s="129"/>
      <c r="M1084" s="129"/>
      <c r="N1084" s="129"/>
      <c r="O1084" s="129"/>
      <c r="P1084" s="129"/>
      <c r="Q1084" s="129"/>
      <c r="R1084" s="129"/>
      <c r="T1084" s="129"/>
      <c r="W1084" s="166"/>
      <c r="Z1084" s="129"/>
      <c r="AG1084" s="129"/>
      <c r="AH1084" s="129"/>
      <c r="AJ1084" s="129"/>
    </row>
    <row r="1085" spans="6:36" ht="16.5" customHeight="1">
      <c r="F1085" s="129"/>
      <c r="G1085" s="129"/>
      <c r="H1085" s="129"/>
      <c r="I1085" s="129"/>
      <c r="J1085" s="129"/>
      <c r="K1085" s="129"/>
      <c r="L1085" s="129"/>
      <c r="M1085" s="129"/>
      <c r="N1085" s="129"/>
      <c r="O1085" s="129"/>
      <c r="P1085" s="129"/>
      <c r="Q1085" s="129"/>
      <c r="R1085" s="129"/>
      <c r="T1085" s="129"/>
      <c r="W1085" s="166"/>
      <c r="Z1085" s="129"/>
      <c r="AG1085" s="129"/>
      <c r="AH1085" s="129"/>
      <c r="AJ1085" s="129"/>
    </row>
    <row r="1086" spans="6:36" ht="16.5" customHeight="1">
      <c r="F1086" s="129"/>
      <c r="G1086" s="129"/>
      <c r="H1086" s="129"/>
      <c r="I1086" s="129"/>
      <c r="J1086" s="129"/>
      <c r="K1086" s="129"/>
      <c r="L1086" s="129"/>
      <c r="M1086" s="129"/>
      <c r="N1086" s="129"/>
      <c r="O1086" s="129"/>
      <c r="P1086" s="129"/>
      <c r="Q1086" s="129"/>
      <c r="R1086" s="129"/>
      <c r="T1086" s="129"/>
      <c r="W1086" s="166"/>
      <c r="Z1086" s="129"/>
      <c r="AG1086" s="129"/>
      <c r="AH1086" s="129"/>
      <c r="AJ1086" s="129"/>
    </row>
    <row r="1087" spans="6:36" ht="16.5" customHeight="1">
      <c r="F1087" s="129"/>
      <c r="G1087" s="129"/>
      <c r="H1087" s="129"/>
      <c r="I1087" s="129"/>
      <c r="J1087" s="129"/>
      <c r="K1087" s="129"/>
      <c r="L1087" s="129"/>
      <c r="M1087" s="129"/>
      <c r="N1087" s="129"/>
      <c r="O1087" s="129"/>
      <c r="P1087" s="129"/>
      <c r="Q1087" s="129"/>
      <c r="R1087" s="129"/>
      <c r="T1087" s="129"/>
      <c r="W1087" s="166"/>
      <c r="Z1087" s="129"/>
      <c r="AG1087" s="129"/>
      <c r="AH1087" s="129"/>
      <c r="AJ1087" s="129"/>
    </row>
    <row r="1088" spans="6:36" ht="16.5" customHeight="1">
      <c r="F1088" s="129"/>
      <c r="G1088" s="129"/>
      <c r="H1088" s="129"/>
      <c r="I1088" s="129"/>
      <c r="J1088" s="129"/>
      <c r="K1088" s="129"/>
      <c r="L1088" s="129"/>
      <c r="M1088" s="129"/>
      <c r="N1088" s="129"/>
      <c r="O1088" s="129"/>
      <c r="P1088" s="129"/>
      <c r="Q1088" s="129"/>
      <c r="R1088" s="129"/>
      <c r="T1088" s="129"/>
      <c r="W1088" s="166"/>
      <c r="Z1088" s="129"/>
      <c r="AG1088" s="129"/>
      <c r="AH1088" s="129"/>
      <c r="AJ1088" s="129"/>
    </row>
    <row r="1089" spans="6:36" ht="16.5" customHeight="1">
      <c r="F1089" s="129"/>
      <c r="G1089" s="129"/>
      <c r="H1089" s="129"/>
      <c r="I1089" s="129"/>
      <c r="J1089" s="129"/>
      <c r="K1089" s="129"/>
      <c r="L1089" s="129"/>
      <c r="M1089" s="129"/>
      <c r="N1089" s="129"/>
      <c r="O1089" s="129"/>
      <c r="P1089" s="129"/>
      <c r="Q1089" s="129"/>
      <c r="R1089" s="129"/>
      <c r="T1089" s="129"/>
      <c r="W1089" s="166"/>
      <c r="Z1089" s="129"/>
      <c r="AG1089" s="129"/>
      <c r="AH1089" s="129"/>
      <c r="AJ1089" s="129"/>
    </row>
    <row r="1090" spans="6:36" ht="16.5" customHeight="1">
      <c r="F1090" s="129"/>
      <c r="G1090" s="129"/>
      <c r="H1090" s="129"/>
      <c r="I1090" s="129"/>
      <c r="J1090" s="129"/>
      <c r="K1090" s="129"/>
      <c r="L1090" s="129"/>
      <c r="M1090" s="129"/>
      <c r="N1090" s="129"/>
      <c r="O1090" s="129"/>
      <c r="P1090" s="129"/>
      <c r="Q1090" s="129"/>
      <c r="R1090" s="129"/>
      <c r="T1090" s="129"/>
      <c r="W1090" s="166"/>
      <c r="Z1090" s="129"/>
      <c r="AG1090" s="129"/>
      <c r="AH1090" s="129"/>
      <c r="AJ1090" s="129"/>
    </row>
    <row r="1091" spans="6:36" ht="16.5" customHeight="1">
      <c r="F1091" s="129"/>
      <c r="G1091" s="129"/>
      <c r="H1091" s="129"/>
      <c r="I1091" s="129"/>
      <c r="J1091" s="129"/>
      <c r="K1091" s="129"/>
      <c r="L1091" s="129"/>
      <c r="M1091" s="129"/>
      <c r="N1091" s="129"/>
      <c r="O1091" s="129"/>
      <c r="P1091" s="129"/>
      <c r="Q1091" s="129"/>
      <c r="R1091" s="129"/>
      <c r="T1091" s="129"/>
      <c r="W1091" s="180"/>
      <c r="Z1091" s="129"/>
      <c r="AG1091" s="129"/>
      <c r="AH1091" s="129"/>
      <c r="AJ1091" s="129"/>
    </row>
    <row r="1092" spans="6:36" ht="16.5" customHeight="1">
      <c r="F1092" s="129"/>
      <c r="G1092" s="129"/>
      <c r="H1092" s="129"/>
      <c r="I1092" s="129"/>
      <c r="J1092" s="129"/>
      <c r="K1092" s="129"/>
      <c r="L1092" s="129"/>
      <c r="M1092" s="129"/>
      <c r="N1092" s="129"/>
      <c r="O1092" s="129"/>
      <c r="P1092" s="129"/>
      <c r="Q1092" s="129"/>
      <c r="R1092" s="129"/>
      <c r="T1092" s="129"/>
      <c r="W1092" s="180"/>
      <c r="Z1092" s="129"/>
      <c r="AG1092" s="129"/>
      <c r="AH1092" s="129"/>
      <c r="AJ1092" s="129"/>
    </row>
    <row r="1093" spans="6:36" ht="16.5" customHeight="1">
      <c r="F1093" s="129"/>
      <c r="G1093" s="129"/>
      <c r="H1093" s="129"/>
      <c r="I1093" s="129"/>
      <c r="J1093" s="129"/>
      <c r="K1093" s="129"/>
      <c r="L1093" s="129"/>
      <c r="M1093" s="129"/>
      <c r="N1093" s="129"/>
      <c r="O1093" s="129"/>
      <c r="P1093" s="129"/>
      <c r="Q1093" s="129"/>
      <c r="R1093" s="129"/>
      <c r="T1093" s="129"/>
      <c r="W1093" s="180"/>
      <c r="Z1093" s="129"/>
      <c r="AG1093" s="129"/>
      <c r="AH1093" s="129"/>
      <c r="AJ1093" s="129"/>
    </row>
    <row r="1094" spans="6:36" ht="16.5" customHeight="1">
      <c r="F1094" s="129"/>
      <c r="G1094" s="129"/>
      <c r="H1094" s="129"/>
      <c r="I1094" s="129"/>
      <c r="J1094" s="129"/>
      <c r="K1094" s="129"/>
      <c r="L1094" s="129"/>
      <c r="M1094" s="129"/>
      <c r="N1094" s="129"/>
      <c r="O1094" s="129"/>
      <c r="P1094" s="129"/>
      <c r="Q1094" s="129"/>
      <c r="R1094" s="129"/>
      <c r="T1094" s="129"/>
      <c r="W1094" s="180"/>
      <c r="Z1094" s="129"/>
      <c r="AG1094" s="129"/>
      <c r="AH1094" s="129"/>
      <c r="AJ1094" s="129"/>
    </row>
    <row r="1095" spans="6:36" ht="16.5" customHeight="1">
      <c r="F1095" s="129"/>
      <c r="G1095" s="129"/>
      <c r="H1095" s="129"/>
      <c r="I1095" s="129"/>
      <c r="J1095" s="129"/>
      <c r="K1095" s="129"/>
      <c r="L1095" s="129"/>
      <c r="M1095" s="129"/>
      <c r="N1095" s="129"/>
      <c r="O1095" s="129"/>
      <c r="P1095" s="129"/>
      <c r="Q1095" s="129"/>
      <c r="R1095" s="129"/>
      <c r="T1095" s="129"/>
      <c r="W1095" s="180"/>
      <c r="Z1095" s="129"/>
      <c r="AG1095" s="129"/>
      <c r="AH1095" s="129"/>
      <c r="AJ1095" s="129"/>
    </row>
    <row r="1096" spans="6:36" ht="16.5" customHeight="1">
      <c r="F1096" s="129"/>
      <c r="G1096" s="129"/>
      <c r="H1096" s="129"/>
      <c r="I1096" s="129"/>
      <c r="J1096" s="129"/>
      <c r="K1096" s="129"/>
      <c r="L1096" s="129"/>
      <c r="M1096" s="129"/>
      <c r="N1096" s="129"/>
      <c r="O1096" s="129"/>
      <c r="P1096" s="129"/>
      <c r="Q1096" s="129"/>
      <c r="R1096" s="129"/>
      <c r="T1096" s="129"/>
      <c r="W1096" s="180"/>
      <c r="Z1096" s="129"/>
      <c r="AG1096" s="129"/>
      <c r="AH1096" s="129"/>
      <c r="AJ1096" s="129"/>
    </row>
    <row r="1097" spans="6:36" ht="16.5" customHeight="1">
      <c r="F1097" s="129"/>
      <c r="G1097" s="129"/>
      <c r="H1097" s="129"/>
      <c r="I1097" s="129"/>
      <c r="J1097" s="129"/>
      <c r="K1097" s="129"/>
      <c r="L1097" s="129"/>
      <c r="M1097" s="129"/>
      <c r="N1097" s="129"/>
      <c r="O1097" s="129"/>
      <c r="P1097" s="129"/>
      <c r="Q1097" s="129"/>
      <c r="R1097" s="129"/>
      <c r="T1097" s="129"/>
      <c r="W1097" s="180"/>
      <c r="Z1097" s="129"/>
      <c r="AG1097" s="129"/>
      <c r="AH1097" s="129"/>
      <c r="AJ1097" s="129"/>
    </row>
    <row r="1098" spans="6:36" ht="16.5" customHeight="1">
      <c r="F1098" s="129"/>
      <c r="G1098" s="129"/>
      <c r="H1098" s="129"/>
      <c r="I1098" s="129"/>
      <c r="J1098" s="129"/>
      <c r="K1098" s="129"/>
      <c r="L1098" s="129"/>
      <c r="M1098" s="129"/>
      <c r="N1098" s="129"/>
      <c r="O1098" s="129"/>
      <c r="P1098" s="129"/>
      <c r="Q1098" s="129"/>
      <c r="R1098" s="129"/>
      <c r="T1098" s="129"/>
      <c r="W1098" s="180"/>
      <c r="Z1098" s="129"/>
      <c r="AG1098" s="129"/>
      <c r="AH1098" s="129"/>
      <c r="AJ1098" s="129"/>
    </row>
    <row r="1099" spans="6:36" ht="16.5" customHeight="1">
      <c r="F1099" s="129"/>
      <c r="G1099" s="129"/>
      <c r="H1099" s="129"/>
      <c r="I1099" s="129"/>
      <c r="J1099" s="129"/>
      <c r="K1099" s="129"/>
      <c r="L1099" s="129"/>
      <c r="M1099" s="129"/>
      <c r="N1099" s="129"/>
      <c r="O1099" s="129"/>
      <c r="P1099" s="129"/>
      <c r="Q1099" s="129"/>
      <c r="R1099" s="129"/>
      <c r="T1099" s="129"/>
      <c r="W1099" s="180"/>
      <c r="Z1099" s="129"/>
      <c r="AG1099" s="129"/>
      <c r="AH1099" s="129"/>
      <c r="AJ1099" s="129"/>
    </row>
    <row r="1100" spans="6:36" ht="16.5" customHeight="1">
      <c r="F1100" s="129"/>
      <c r="G1100" s="129"/>
      <c r="H1100" s="129"/>
      <c r="I1100" s="129"/>
      <c r="J1100" s="129"/>
      <c r="K1100" s="129"/>
      <c r="L1100" s="129"/>
      <c r="M1100" s="129"/>
      <c r="N1100" s="129"/>
      <c r="O1100" s="129"/>
      <c r="P1100" s="129"/>
      <c r="Q1100" s="129"/>
      <c r="R1100" s="129"/>
      <c r="T1100" s="129"/>
      <c r="W1100" s="180"/>
      <c r="Z1100" s="129"/>
      <c r="AG1100" s="129"/>
      <c r="AH1100" s="129"/>
      <c r="AJ1100" s="129"/>
    </row>
    <row r="1101" spans="6:36" ht="16.5" customHeight="1">
      <c r="F1101" s="129"/>
      <c r="G1101" s="129"/>
      <c r="H1101" s="129"/>
      <c r="I1101" s="129"/>
      <c r="J1101" s="129"/>
      <c r="K1101" s="129"/>
      <c r="L1101" s="129"/>
      <c r="M1101" s="129"/>
      <c r="N1101" s="129"/>
      <c r="O1101" s="129"/>
      <c r="P1101" s="129"/>
      <c r="Q1101" s="129"/>
      <c r="R1101" s="129"/>
      <c r="T1101" s="129"/>
      <c r="W1101" s="180"/>
      <c r="Z1101" s="129"/>
      <c r="AG1101" s="129"/>
      <c r="AH1101" s="129"/>
      <c r="AJ1101" s="129"/>
    </row>
    <row r="1102" spans="6:36" ht="16.5" customHeight="1">
      <c r="F1102" s="129"/>
      <c r="G1102" s="129"/>
      <c r="H1102" s="129"/>
      <c r="I1102" s="129"/>
      <c r="J1102" s="129"/>
      <c r="K1102" s="129"/>
      <c r="L1102" s="129"/>
      <c r="M1102" s="129"/>
      <c r="N1102" s="129"/>
      <c r="O1102" s="129"/>
      <c r="P1102" s="129"/>
      <c r="Q1102" s="129"/>
      <c r="R1102" s="129"/>
      <c r="T1102" s="129"/>
      <c r="W1102" s="180"/>
      <c r="Z1102" s="129"/>
      <c r="AG1102" s="129"/>
      <c r="AH1102" s="129"/>
      <c r="AJ1102" s="129"/>
    </row>
    <row r="1103" spans="6:36" ht="16.5" customHeight="1">
      <c r="F1103" s="129"/>
      <c r="G1103" s="129"/>
      <c r="H1103" s="129"/>
      <c r="I1103" s="129"/>
      <c r="J1103" s="129"/>
      <c r="K1103" s="129"/>
      <c r="L1103" s="129"/>
      <c r="M1103" s="129"/>
      <c r="N1103" s="129"/>
      <c r="O1103" s="129"/>
      <c r="P1103" s="129"/>
      <c r="Q1103" s="129"/>
      <c r="R1103" s="129"/>
      <c r="T1103" s="129"/>
      <c r="W1103" s="180"/>
      <c r="Z1103" s="129"/>
      <c r="AG1103" s="129"/>
      <c r="AH1103" s="129"/>
      <c r="AJ1103" s="129"/>
    </row>
    <row r="1104" spans="6:36" ht="16.5" customHeight="1">
      <c r="F1104" s="129"/>
      <c r="G1104" s="129"/>
      <c r="H1104" s="129"/>
      <c r="I1104" s="129"/>
      <c r="J1104" s="129"/>
      <c r="K1104" s="129"/>
      <c r="L1104" s="129"/>
      <c r="M1104" s="129"/>
      <c r="N1104" s="129"/>
      <c r="O1104" s="129"/>
      <c r="P1104" s="129"/>
      <c r="Q1104" s="129"/>
      <c r="R1104" s="129"/>
      <c r="T1104" s="129"/>
      <c r="W1104" s="180"/>
      <c r="Z1104" s="129"/>
      <c r="AG1104" s="129"/>
      <c r="AH1104" s="129"/>
      <c r="AJ1104" s="129"/>
    </row>
    <row r="1105" spans="6:36" ht="16.5" customHeight="1"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29"/>
      <c r="Q1105" s="129"/>
      <c r="R1105" s="129"/>
      <c r="T1105" s="129"/>
      <c r="W1105" s="180"/>
      <c r="Z1105" s="129"/>
      <c r="AG1105" s="129"/>
      <c r="AH1105" s="129"/>
      <c r="AJ1105" s="129"/>
    </row>
    <row r="1106" spans="6:36" ht="16.5" customHeight="1">
      <c r="F1106" s="129"/>
      <c r="G1106" s="129"/>
      <c r="H1106" s="129"/>
      <c r="I1106" s="129"/>
      <c r="J1106" s="129"/>
      <c r="K1106" s="129"/>
      <c r="L1106" s="129"/>
      <c r="M1106" s="129"/>
      <c r="N1106" s="129"/>
      <c r="O1106" s="129"/>
      <c r="P1106" s="129"/>
      <c r="Q1106" s="129"/>
      <c r="R1106" s="129"/>
      <c r="T1106" s="129"/>
      <c r="W1106" s="180"/>
      <c r="Z1106" s="129"/>
      <c r="AG1106" s="129"/>
      <c r="AH1106" s="129"/>
      <c r="AJ1106" s="129"/>
    </row>
    <row r="1107" spans="6:36" ht="16.5" customHeight="1">
      <c r="F1107" s="129"/>
      <c r="G1107" s="129"/>
      <c r="H1107" s="129"/>
      <c r="I1107" s="129"/>
      <c r="J1107" s="129"/>
      <c r="K1107" s="129"/>
      <c r="L1107" s="129"/>
      <c r="M1107" s="129"/>
      <c r="N1107" s="129"/>
      <c r="O1107" s="129"/>
      <c r="P1107" s="129"/>
      <c r="Q1107" s="129"/>
      <c r="R1107" s="129"/>
      <c r="T1107" s="129"/>
      <c r="W1107" s="180"/>
      <c r="Z1107" s="129"/>
      <c r="AG1107" s="129"/>
      <c r="AH1107" s="129"/>
      <c r="AJ1107" s="129"/>
    </row>
    <row r="1108" spans="6:36" ht="16.5" customHeight="1">
      <c r="F1108" s="129"/>
      <c r="G1108" s="129"/>
      <c r="H1108" s="129"/>
      <c r="I1108" s="129"/>
      <c r="J1108" s="129"/>
      <c r="K1108" s="129"/>
      <c r="L1108" s="129"/>
      <c r="M1108" s="129"/>
      <c r="N1108" s="129"/>
      <c r="O1108" s="129"/>
      <c r="P1108" s="129"/>
      <c r="Q1108" s="129"/>
      <c r="R1108" s="129"/>
      <c r="T1108" s="129"/>
      <c r="W1108" s="180"/>
      <c r="Z1108" s="129"/>
      <c r="AG1108" s="129"/>
      <c r="AH1108" s="129"/>
      <c r="AJ1108" s="129"/>
    </row>
    <row r="1109" spans="6:36" ht="16.5" customHeight="1">
      <c r="F1109" s="129"/>
      <c r="G1109" s="129"/>
      <c r="H1109" s="129"/>
      <c r="I1109" s="129"/>
      <c r="J1109" s="129"/>
      <c r="K1109" s="129"/>
      <c r="L1109" s="129"/>
      <c r="M1109" s="129"/>
      <c r="N1109" s="129"/>
      <c r="O1109" s="129"/>
      <c r="P1109" s="129"/>
      <c r="Q1109" s="129"/>
      <c r="R1109" s="129"/>
      <c r="T1109" s="129"/>
      <c r="W1109" s="180"/>
      <c r="Z1109" s="129"/>
      <c r="AG1109" s="129"/>
      <c r="AH1109" s="129"/>
      <c r="AJ1109" s="129"/>
    </row>
    <row r="1110" spans="6:36" ht="16.5" customHeight="1">
      <c r="F1110" s="129"/>
      <c r="G1110" s="129"/>
      <c r="H1110" s="129"/>
      <c r="I1110" s="129"/>
      <c r="J1110" s="129"/>
      <c r="K1110" s="129"/>
      <c r="L1110" s="129"/>
      <c r="M1110" s="129"/>
      <c r="N1110" s="129"/>
      <c r="O1110" s="129"/>
      <c r="P1110" s="129"/>
      <c r="Q1110" s="129"/>
      <c r="R1110" s="129"/>
      <c r="T1110" s="129"/>
      <c r="W1110" s="180"/>
      <c r="Z1110" s="129"/>
      <c r="AG1110" s="129"/>
      <c r="AH1110" s="129"/>
      <c r="AJ1110" s="129"/>
    </row>
    <row r="1111" spans="6:36" ht="16.5" customHeight="1">
      <c r="F1111" s="129"/>
      <c r="G1111" s="129"/>
      <c r="H1111" s="129"/>
      <c r="I1111" s="129"/>
      <c r="J1111" s="129"/>
      <c r="K1111" s="129"/>
      <c r="L1111" s="129"/>
      <c r="M1111" s="129"/>
      <c r="N1111" s="129"/>
      <c r="O1111" s="129"/>
      <c r="P1111" s="129"/>
      <c r="Q1111" s="129"/>
      <c r="R1111" s="129"/>
      <c r="T1111" s="129"/>
      <c r="W1111" s="180"/>
      <c r="Z1111" s="129"/>
      <c r="AG1111" s="129"/>
      <c r="AH1111" s="129"/>
      <c r="AJ1111" s="129"/>
    </row>
    <row r="1112" spans="6:36" ht="16.5" customHeight="1">
      <c r="F1112" s="129"/>
      <c r="G1112" s="129"/>
      <c r="H1112" s="129"/>
      <c r="I1112" s="129"/>
      <c r="J1112" s="129"/>
      <c r="K1112" s="129"/>
      <c r="L1112" s="129"/>
      <c r="M1112" s="129"/>
      <c r="N1112" s="129"/>
      <c r="O1112" s="129"/>
      <c r="P1112" s="129"/>
      <c r="Q1112" s="129"/>
      <c r="R1112" s="129"/>
      <c r="T1112" s="129"/>
      <c r="W1112" s="180"/>
      <c r="Z1112" s="129"/>
      <c r="AG1112" s="129"/>
      <c r="AH1112" s="129"/>
      <c r="AJ1112" s="129"/>
    </row>
    <row r="1113" spans="6:36" ht="16.5" customHeight="1">
      <c r="F1113" s="129"/>
      <c r="G1113" s="129"/>
      <c r="H1113" s="129"/>
      <c r="I1113" s="129"/>
      <c r="J1113" s="129"/>
      <c r="K1113" s="129"/>
      <c r="L1113" s="129"/>
      <c r="M1113" s="129"/>
      <c r="N1113" s="129"/>
      <c r="O1113" s="129"/>
      <c r="P1113" s="129"/>
      <c r="Q1113" s="129"/>
      <c r="R1113" s="129"/>
      <c r="T1113" s="129"/>
      <c r="W1113" s="180"/>
      <c r="Z1113" s="129"/>
      <c r="AG1113" s="129"/>
      <c r="AH1113" s="129"/>
      <c r="AJ1113" s="129"/>
    </row>
    <row r="1114" spans="6:36" ht="16.5" customHeight="1">
      <c r="F1114" s="129"/>
      <c r="G1114" s="129"/>
      <c r="H1114" s="129"/>
      <c r="I1114" s="129"/>
      <c r="J1114" s="129"/>
      <c r="K1114" s="129"/>
      <c r="L1114" s="129"/>
      <c r="M1114" s="129"/>
      <c r="N1114" s="129"/>
      <c r="O1114" s="129"/>
      <c r="P1114" s="129"/>
      <c r="Q1114" s="129"/>
      <c r="R1114" s="129"/>
      <c r="T1114" s="129"/>
      <c r="W1114" s="180"/>
      <c r="Z1114" s="129"/>
      <c r="AG1114" s="129"/>
      <c r="AH1114" s="129"/>
      <c r="AJ1114" s="129"/>
    </row>
    <row r="1115" spans="6:36" ht="16.5" customHeight="1">
      <c r="F1115" s="129"/>
      <c r="G1115" s="129"/>
      <c r="H1115" s="129"/>
      <c r="I1115" s="129"/>
      <c r="J1115" s="129"/>
      <c r="K1115" s="129"/>
      <c r="L1115" s="129"/>
      <c r="M1115" s="129"/>
      <c r="N1115" s="129"/>
      <c r="O1115" s="129"/>
      <c r="P1115" s="129"/>
      <c r="Q1115" s="129"/>
      <c r="R1115" s="129"/>
      <c r="T1115" s="129"/>
      <c r="W1115" s="180"/>
      <c r="Z1115" s="129"/>
      <c r="AG1115" s="129"/>
      <c r="AH1115" s="129"/>
      <c r="AJ1115" s="129"/>
    </row>
  </sheetData>
  <mergeCells count="9">
    <mergeCell ref="V52:Y52"/>
    <mergeCell ref="V74:Y74"/>
    <mergeCell ref="V96:Y96"/>
    <mergeCell ref="A1:K1"/>
    <mergeCell ref="A2:A3"/>
    <mergeCell ref="B2:F2"/>
    <mergeCell ref="G2:K2"/>
    <mergeCell ref="V4:Y4"/>
    <mergeCell ref="V28:Y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new</vt:lpstr>
      <vt:lpstr>2.1.2 SSR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Windows User</cp:lastModifiedBy>
  <cp:lastPrinted>2020-11-11T06:04:28Z</cp:lastPrinted>
  <dcterms:created xsi:type="dcterms:W3CDTF">2019-10-03T04:20:26Z</dcterms:created>
  <dcterms:modified xsi:type="dcterms:W3CDTF">2020-11-11T06:21:27Z</dcterms:modified>
</cp:coreProperties>
</file>